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Mac Files\Documents\Research\Ecology_Energy_Climate\Water Resources\Countries and Regions\California\Southern California\Systems Analysis\Water-Energy Model\data\"/>
    </mc:Choice>
  </mc:AlternateContent>
  <bookViews>
    <workbookView xWindow="0" yWindow="0" windowWidth="24225" windowHeight="10230" tabRatio="807" firstSheet="9" activeTab="11"/>
  </bookViews>
  <sheets>
    <sheet name="GROUNDWATER PUMPS" sheetId="15" r:id="rId1"/>
    <sheet name="LACounty_gwwells_2229_FINAL" sheetId="1" r:id="rId2"/>
    <sheet name="GWPump_Raw_Data" sheetId="5" r:id="rId3"/>
    <sheet name="Average" sheetId="17" r:id="rId4"/>
    <sheet name="Pump to Retailer Links" sheetId="3" r:id="rId5"/>
    <sheet name="RETAILERS" sheetId="14" r:id="rId6"/>
    <sheet name="Retailer_Raw_Data" sheetId="4" r:id="rId7"/>
    <sheet name="Updated Retailers Conveyance" sheetId="27" r:id="rId8"/>
    <sheet name="Demands" sheetId="7" r:id="rId9"/>
    <sheet name="Parcels by Retailer" sheetId="8" r:id="rId10"/>
    <sheet name="Num Parcels by Retailer SubArea" sheetId="6" r:id="rId11"/>
    <sheet name="Weighted EI Retailers" sheetId="11" r:id="rId12"/>
    <sheet name="weighted_avg_subtotal" sheetId="10" r:id="rId13"/>
    <sheet name="weighted_avg_pivot" sheetId="28" r:id="rId14"/>
    <sheet name="ARTES INPUTS" sheetId="16" r:id="rId15"/>
    <sheet name="Artes Links" sheetId="12" r:id="rId16"/>
    <sheet name="Assumptions for MET distro" sheetId="13" r:id="rId17"/>
    <sheet name="WWTPs" sheetId="18" r:id="rId18"/>
    <sheet name="EI_to_retailers" sheetId="19" r:id="rId19"/>
    <sheet name="WW Retailer Subtotal" sheetId="20" r:id="rId20"/>
    <sheet name="WWTP Pivot" sheetId="21" r:id="rId21"/>
    <sheet name="Imported" sheetId="22" r:id="rId22"/>
    <sheet name="imported_by_month" sheetId="23" r:id="rId23"/>
    <sheet name="All_Nodes" sheetId="26" r:id="rId24"/>
    <sheet name="Demand_Nodes" sheetId="24" r:id="rId25"/>
  </sheets>
  <definedNames>
    <definedName name="_xlchart.v1.0" hidden="1">'Weighted EI Retailers'!$J$7:$J$90</definedName>
  </definedNames>
  <calcPr calcId="162913"/>
  <pivotCaches>
    <pivotCache cacheId="0" r:id="rId26"/>
    <pivotCache cacheId="1" r:id="rId27"/>
  </pivotCaches>
</workbook>
</file>

<file path=xl/calcChain.xml><?xml version="1.0" encoding="utf-8"?>
<calcChain xmlns="http://schemas.openxmlformats.org/spreadsheetml/2006/main">
  <c r="I8" i="11" l="1"/>
  <c r="F7" i="27"/>
  <c r="F6" i="27"/>
  <c r="F5" i="27"/>
  <c r="F6" i="11" l="1"/>
  <c r="F5" i="11"/>
  <c r="F4" i="27"/>
  <c r="F3" i="27"/>
  <c r="E4" i="17"/>
  <c r="E3" i="17"/>
  <c r="I9" i="1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F4" i="11"/>
  <c r="F3" i="11"/>
  <c r="Q2" i="12"/>
  <c r="Q3" i="12"/>
  <c r="L3" i="12"/>
  <c r="Q4" i="12"/>
  <c r="L4" i="12"/>
  <c r="Q5" i="12"/>
  <c r="L5" i="12"/>
  <c r="Q6" i="12"/>
  <c r="L6" i="12"/>
  <c r="Q7" i="12"/>
  <c r="L7" i="12"/>
  <c r="L8" i="12"/>
  <c r="Q8" i="12"/>
  <c r="Q9" i="12"/>
  <c r="L9" i="12"/>
  <c r="Q10" i="12"/>
  <c r="L10" i="12"/>
  <c r="Q11" i="12"/>
  <c r="L11" i="12"/>
  <c r="Q12" i="12"/>
  <c r="L12" i="12"/>
  <c r="Q13" i="12"/>
  <c r="L13" i="12"/>
  <c r="Q14" i="12"/>
  <c r="L14" i="12"/>
  <c r="Q15" i="12"/>
  <c r="L15" i="12"/>
  <c r="Q16" i="12"/>
  <c r="L16" i="12"/>
  <c r="Q17" i="12"/>
  <c r="L17" i="12"/>
  <c r="Q18" i="12"/>
  <c r="L18" i="12"/>
  <c r="Q19" i="12"/>
  <c r="L19" i="12"/>
  <c r="Q20" i="12"/>
  <c r="L20" i="12"/>
  <c r="Q21" i="12"/>
  <c r="L21" i="12"/>
  <c r="Q22" i="12"/>
  <c r="L22" i="12"/>
  <c r="Q23" i="12"/>
  <c r="L23" i="12"/>
  <c r="Q24" i="12"/>
  <c r="L24" i="12"/>
  <c r="Q25" i="12"/>
  <c r="L25" i="12"/>
  <c r="Q26" i="12"/>
  <c r="L26" i="12"/>
  <c r="Q27" i="12"/>
  <c r="L27" i="12"/>
  <c r="Q28" i="12"/>
  <c r="L28" i="12"/>
  <c r="Q29" i="12"/>
  <c r="L29" i="12"/>
  <c r="Q30" i="12"/>
  <c r="L30" i="12"/>
  <c r="Q31" i="12"/>
  <c r="L31" i="12"/>
  <c r="Q32" i="12"/>
  <c r="L32" i="12"/>
  <c r="Q33" i="12"/>
  <c r="L33" i="12"/>
  <c r="Q34" i="12"/>
  <c r="L34" i="12"/>
  <c r="L35" i="12"/>
  <c r="Q35" i="12"/>
  <c r="Q36" i="12"/>
  <c r="L36" i="12"/>
  <c r="Q37" i="12"/>
  <c r="L37" i="12"/>
  <c r="Q38" i="12"/>
  <c r="L38" i="12"/>
  <c r="Q39" i="12"/>
  <c r="L39" i="12"/>
  <c r="L40" i="12"/>
  <c r="Q40" i="12"/>
  <c r="Q41" i="12"/>
  <c r="L42" i="12"/>
  <c r="Q42" i="12"/>
  <c r="Q43" i="12"/>
  <c r="L43" i="12"/>
  <c r="Q44" i="12"/>
  <c r="L44" i="12"/>
  <c r="Q45" i="12"/>
  <c r="L45" i="12"/>
  <c r="Q46" i="12"/>
  <c r="L46" i="12"/>
  <c r="Q47" i="12"/>
  <c r="L47" i="12"/>
  <c r="Q48" i="12"/>
  <c r="L48" i="12"/>
  <c r="Q49" i="12"/>
  <c r="L49" i="12"/>
  <c r="Q50" i="12"/>
  <c r="L50" i="12"/>
  <c r="Q51" i="12"/>
  <c r="L51" i="12"/>
  <c r="Q52" i="12"/>
  <c r="L52" i="12"/>
  <c r="Q53" i="12"/>
  <c r="L53" i="12"/>
  <c r="Q54" i="12"/>
  <c r="L54" i="12"/>
  <c r="Q55" i="12"/>
  <c r="L55" i="12"/>
  <c r="Q56" i="12"/>
  <c r="L56" i="12"/>
  <c r="Q57" i="12"/>
  <c r="L57" i="12"/>
  <c r="Q58" i="12"/>
  <c r="L58" i="12"/>
  <c r="Q59" i="12"/>
  <c r="L59" i="12"/>
  <c r="Q60" i="12"/>
  <c r="L60" i="12"/>
  <c r="Q61" i="12"/>
  <c r="L61" i="12"/>
  <c r="Q62" i="12"/>
  <c r="L62" i="12"/>
  <c r="Q63" i="12"/>
  <c r="L63" i="12"/>
  <c r="Q64" i="12"/>
  <c r="L64" i="12"/>
  <c r="Q65" i="12"/>
  <c r="L65" i="12"/>
  <c r="Q66" i="12"/>
  <c r="Q67" i="12"/>
  <c r="Q68" i="12"/>
  <c r="Q69" i="12"/>
  <c r="Q70" i="12"/>
  <c r="L70" i="12"/>
  <c r="Q71" i="12"/>
  <c r="L71" i="12"/>
  <c r="Q72" i="12"/>
  <c r="L72" i="12"/>
  <c r="Q73" i="12"/>
  <c r="L73" i="12"/>
  <c r="L74" i="12"/>
  <c r="Q74" i="12"/>
  <c r="Q75" i="12"/>
  <c r="L75" i="12"/>
  <c r="Q76" i="12"/>
  <c r="L76" i="12"/>
  <c r="Q77" i="12"/>
  <c r="L77" i="12"/>
  <c r="Q78" i="12"/>
  <c r="L78" i="12"/>
  <c r="Q79" i="12"/>
  <c r="L79" i="12"/>
  <c r="Q80" i="12"/>
  <c r="L80" i="12"/>
  <c r="Q81" i="12"/>
  <c r="L81" i="12"/>
  <c r="Q82" i="12"/>
  <c r="L82" i="12"/>
  <c r="L83" i="12"/>
  <c r="Q83" i="12"/>
  <c r="Q84" i="12"/>
  <c r="L84" i="12"/>
  <c r="Q85" i="12"/>
  <c r="L85" i="12"/>
  <c r="Q86" i="12"/>
  <c r="L86" i="12"/>
  <c r="Q87" i="12"/>
  <c r="L87" i="12"/>
  <c r="Q88" i="12"/>
  <c r="L88" i="12"/>
  <c r="Q89" i="12"/>
  <c r="L89" i="12"/>
  <c r="D232" i="18"/>
  <c r="H87" i="19"/>
  <c r="H42" i="19"/>
  <c r="H46" i="19"/>
  <c r="H68" i="19"/>
  <c r="G42" i="19"/>
  <c r="G68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F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F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8" i="19"/>
  <c r="B89" i="19"/>
  <c r="B87" i="19"/>
  <c r="B2" i="19"/>
  <c r="KP4" i="23"/>
  <c r="KP5" i="23"/>
  <c r="KP6" i="23"/>
  <c r="KP7" i="23"/>
  <c r="KP8" i="23"/>
  <c r="KP9" i="23"/>
  <c r="KP10" i="23"/>
  <c r="KP11" i="23"/>
  <c r="KP12" i="23"/>
  <c r="KP13" i="23"/>
  <c r="KP14" i="23"/>
  <c r="KP15" i="23"/>
  <c r="KP16" i="23"/>
  <c r="KP17" i="23"/>
  <c r="KP18" i="23"/>
  <c r="KP19" i="23"/>
  <c r="KP20" i="23"/>
  <c r="KP21" i="23"/>
  <c r="KP22" i="23"/>
  <c r="KP23" i="23"/>
  <c r="KP24" i="23"/>
  <c r="KP25" i="23"/>
  <c r="KP26" i="23"/>
  <c r="KP27" i="23"/>
  <c r="KP28" i="23"/>
  <c r="KP29" i="23"/>
  <c r="KP30" i="23"/>
  <c r="KP31" i="23"/>
  <c r="KP32" i="23"/>
  <c r="KP33" i="23"/>
  <c r="KP34" i="23"/>
  <c r="KP35" i="23"/>
  <c r="KP36" i="23"/>
  <c r="KP37" i="23"/>
  <c r="KP38" i="23"/>
  <c r="KP39" i="23"/>
  <c r="KP40" i="23"/>
  <c r="KP41" i="23"/>
  <c r="KP42" i="23"/>
  <c r="KP43" i="23"/>
  <c r="KP44" i="23"/>
  <c r="KP45" i="23"/>
  <c r="KP46" i="23"/>
  <c r="KP47" i="23"/>
  <c r="KP48" i="23"/>
  <c r="KP49" i="23"/>
  <c r="KP50" i="23"/>
  <c r="KP51" i="23"/>
  <c r="KP52" i="23"/>
  <c r="KP53" i="23"/>
  <c r="KP54" i="23"/>
  <c r="KP55" i="23"/>
  <c r="KP56" i="23"/>
  <c r="KP57" i="23"/>
  <c r="KP58" i="23"/>
  <c r="KP59" i="23"/>
  <c r="KP60" i="23"/>
  <c r="KP61" i="23"/>
  <c r="KP62" i="23"/>
  <c r="KP63" i="23"/>
  <c r="KP64" i="23"/>
  <c r="KP65" i="23"/>
  <c r="KP66" i="23"/>
  <c r="KP67" i="23"/>
  <c r="KP68" i="23"/>
  <c r="KP69" i="23"/>
  <c r="KP70" i="23"/>
  <c r="KP71" i="23"/>
  <c r="KP72" i="23"/>
  <c r="KP73" i="23"/>
  <c r="KP74" i="23"/>
  <c r="KP75" i="23"/>
  <c r="KP76" i="23"/>
  <c r="KP77" i="23"/>
  <c r="KP78" i="23"/>
  <c r="KP79" i="23"/>
  <c r="KP80" i="23"/>
  <c r="KP81" i="23"/>
  <c r="KP82" i="23"/>
  <c r="KP83" i="23"/>
  <c r="KP84" i="23"/>
  <c r="KP85" i="23"/>
  <c r="KP86" i="23"/>
  <c r="KP87" i="23"/>
  <c r="KP88" i="23"/>
  <c r="KP89" i="23"/>
  <c r="KP90" i="23"/>
  <c r="KP91" i="23"/>
  <c r="KP3" i="23"/>
  <c r="Q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124" i="22"/>
  <c r="K7" i="22"/>
  <c r="K11" i="22"/>
  <c r="K15" i="22"/>
  <c r="K19" i="22"/>
  <c r="K23" i="22"/>
  <c r="K27" i="22"/>
  <c r="K31" i="22"/>
  <c r="K35" i="22"/>
  <c r="K39" i="22"/>
  <c r="K43" i="22"/>
  <c r="K47" i="22"/>
  <c r="K51" i="22"/>
  <c r="K55" i="22"/>
  <c r="K59" i="22"/>
  <c r="K63" i="22"/>
  <c r="K67" i="22"/>
  <c r="K71" i="22"/>
  <c r="K75" i="22"/>
  <c r="K79" i="22"/>
  <c r="K83" i="22"/>
  <c r="K87" i="22"/>
  <c r="K91" i="22"/>
  <c r="K95" i="22"/>
  <c r="K99" i="22"/>
  <c r="K103" i="22"/>
  <c r="K107" i="22"/>
  <c r="K111" i="22"/>
  <c r="K115" i="22"/>
  <c r="K119" i="22"/>
  <c r="K123" i="22"/>
  <c r="K127" i="22"/>
  <c r="P127" i="22"/>
  <c r="K131" i="22"/>
  <c r="P131" i="22"/>
  <c r="K135" i="22"/>
  <c r="K139" i="22"/>
  <c r="P139" i="22"/>
  <c r="K143" i="22"/>
  <c r="P143" i="22"/>
  <c r="K147" i="22"/>
  <c r="K151" i="22"/>
  <c r="K155" i="22"/>
  <c r="P155" i="22"/>
  <c r="K159" i="22"/>
  <c r="P159" i="22"/>
  <c r="K163" i="22"/>
  <c r="K167" i="22"/>
  <c r="P167" i="22"/>
  <c r="K171" i="22"/>
  <c r="P171" i="22"/>
  <c r="K175" i="22"/>
  <c r="P175" i="22"/>
  <c r="K179" i="22"/>
  <c r="P179" i="22"/>
  <c r="K183" i="22"/>
  <c r="P183" i="22"/>
  <c r="K187" i="22"/>
  <c r="P187" i="22"/>
  <c r="K191" i="22"/>
  <c r="P191" i="22"/>
  <c r="K195" i="22"/>
  <c r="P195" i="22"/>
  <c r="K199" i="22"/>
  <c r="P199" i="22"/>
  <c r="K203" i="22"/>
  <c r="P203" i="22"/>
  <c r="K207" i="22"/>
  <c r="P207" i="22"/>
  <c r="K211" i="22"/>
  <c r="P211" i="22"/>
  <c r="K215" i="22"/>
  <c r="P215" i="22"/>
  <c r="K219" i="22"/>
  <c r="P219" i="22"/>
  <c r="K223" i="22"/>
  <c r="P223" i="22"/>
  <c r="K227" i="22"/>
  <c r="P227" i="22"/>
  <c r="K231" i="22"/>
  <c r="P231" i="22"/>
  <c r="K235" i="22"/>
  <c r="P235" i="22"/>
  <c r="K239" i="22"/>
  <c r="P239" i="22"/>
  <c r="K243" i="22"/>
  <c r="P243" i="22"/>
  <c r="K247" i="22"/>
  <c r="P247" i="22"/>
  <c r="K251" i="22"/>
  <c r="P251" i="22"/>
  <c r="K255" i="22"/>
  <c r="P255" i="22"/>
  <c r="K259" i="22"/>
  <c r="P259" i="22"/>
  <c r="K263" i="22"/>
  <c r="P263" i="22"/>
  <c r="K267" i="22"/>
  <c r="P267" i="22"/>
  <c r="K271" i="22"/>
  <c r="P271" i="22"/>
  <c r="K275" i="22"/>
  <c r="P275" i="22"/>
  <c r="K279" i="22"/>
  <c r="P279" i="22"/>
  <c r="K283" i="22"/>
  <c r="P283" i="22"/>
  <c r="K287" i="22"/>
  <c r="P287" i="22"/>
  <c r="K291" i="22"/>
  <c r="P291" i="22"/>
  <c r="K295" i="22"/>
  <c r="P295" i="22"/>
  <c r="K299" i="22"/>
  <c r="P299" i="22"/>
  <c r="K303" i="22"/>
  <c r="P303" i="22"/>
  <c r="I5" i="22"/>
  <c r="K5" i="22"/>
  <c r="J5" i="22"/>
  <c r="I6" i="22"/>
  <c r="J6" i="22"/>
  <c r="I7" i="22"/>
  <c r="J7" i="22"/>
  <c r="I8" i="22"/>
  <c r="J8" i="22"/>
  <c r="K8" i="22"/>
  <c r="I9" i="22"/>
  <c r="K9" i="22"/>
  <c r="J9" i="22"/>
  <c r="I10" i="22"/>
  <c r="J10" i="22"/>
  <c r="I11" i="22"/>
  <c r="J11" i="22"/>
  <c r="I12" i="22"/>
  <c r="J12" i="22"/>
  <c r="K12" i="22"/>
  <c r="I13" i="22"/>
  <c r="K13" i="22"/>
  <c r="J13" i="22"/>
  <c r="I14" i="22"/>
  <c r="J14" i="22"/>
  <c r="I15" i="22"/>
  <c r="J15" i="22"/>
  <c r="I16" i="22"/>
  <c r="J16" i="22"/>
  <c r="K16" i="22"/>
  <c r="I17" i="22"/>
  <c r="K17" i="22"/>
  <c r="J17" i="22"/>
  <c r="I18" i="22"/>
  <c r="J18" i="22"/>
  <c r="I19" i="22"/>
  <c r="J19" i="22"/>
  <c r="I20" i="22"/>
  <c r="J20" i="22"/>
  <c r="K20" i="22"/>
  <c r="I21" i="22"/>
  <c r="K21" i="22"/>
  <c r="J21" i="22"/>
  <c r="I22" i="22"/>
  <c r="J22" i="22"/>
  <c r="I23" i="22"/>
  <c r="J23" i="22"/>
  <c r="I24" i="22"/>
  <c r="J24" i="22"/>
  <c r="K24" i="22"/>
  <c r="I25" i="22"/>
  <c r="K25" i="22"/>
  <c r="J25" i="22"/>
  <c r="I26" i="22"/>
  <c r="J26" i="22"/>
  <c r="I27" i="22"/>
  <c r="J27" i="22"/>
  <c r="I28" i="22"/>
  <c r="J28" i="22"/>
  <c r="K28" i="22"/>
  <c r="I29" i="22"/>
  <c r="K29" i="22"/>
  <c r="J29" i="22"/>
  <c r="I30" i="22"/>
  <c r="J30" i="22"/>
  <c r="I31" i="22"/>
  <c r="J31" i="22"/>
  <c r="I32" i="22"/>
  <c r="J32" i="22"/>
  <c r="K32" i="22"/>
  <c r="I33" i="22"/>
  <c r="K33" i="22"/>
  <c r="J33" i="22"/>
  <c r="I34" i="22"/>
  <c r="J34" i="22"/>
  <c r="I35" i="22"/>
  <c r="J35" i="22"/>
  <c r="I36" i="22"/>
  <c r="J36" i="22"/>
  <c r="K36" i="22"/>
  <c r="I37" i="22"/>
  <c r="K37" i="22"/>
  <c r="J37" i="22"/>
  <c r="I38" i="22"/>
  <c r="J38" i="22"/>
  <c r="I39" i="22"/>
  <c r="J39" i="22"/>
  <c r="I40" i="22"/>
  <c r="J40" i="22"/>
  <c r="K40" i="22"/>
  <c r="I41" i="22"/>
  <c r="K41" i="22"/>
  <c r="J41" i="22"/>
  <c r="I42" i="22"/>
  <c r="J42" i="22"/>
  <c r="I43" i="22"/>
  <c r="J43" i="22"/>
  <c r="I44" i="22"/>
  <c r="J44" i="22"/>
  <c r="K44" i="22"/>
  <c r="I45" i="22"/>
  <c r="K45" i="22"/>
  <c r="J45" i="22"/>
  <c r="I46" i="22"/>
  <c r="J46" i="22"/>
  <c r="I47" i="22"/>
  <c r="J47" i="22"/>
  <c r="I48" i="22"/>
  <c r="J48" i="22"/>
  <c r="K48" i="22"/>
  <c r="I49" i="22"/>
  <c r="K49" i="22"/>
  <c r="J49" i="22"/>
  <c r="I50" i="22"/>
  <c r="J50" i="22"/>
  <c r="I51" i="22"/>
  <c r="J51" i="22"/>
  <c r="I52" i="22"/>
  <c r="J52" i="22"/>
  <c r="K52" i="22"/>
  <c r="I53" i="22"/>
  <c r="K53" i="22"/>
  <c r="J53" i="22"/>
  <c r="I54" i="22"/>
  <c r="J54" i="22"/>
  <c r="I55" i="22"/>
  <c r="J55" i="22"/>
  <c r="I56" i="22"/>
  <c r="J56" i="22"/>
  <c r="K56" i="22"/>
  <c r="I57" i="22"/>
  <c r="K57" i="22"/>
  <c r="J57" i="22"/>
  <c r="I58" i="22"/>
  <c r="J58" i="22"/>
  <c r="I59" i="22"/>
  <c r="J59" i="22"/>
  <c r="I60" i="22"/>
  <c r="J60" i="22"/>
  <c r="K60" i="22"/>
  <c r="I61" i="22"/>
  <c r="K61" i="22"/>
  <c r="J61" i="22"/>
  <c r="I62" i="22"/>
  <c r="J62" i="22"/>
  <c r="I63" i="22"/>
  <c r="J63" i="22"/>
  <c r="I64" i="22"/>
  <c r="J64" i="22"/>
  <c r="K64" i="22"/>
  <c r="I65" i="22"/>
  <c r="K65" i="22"/>
  <c r="J65" i="22"/>
  <c r="I66" i="22"/>
  <c r="J66" i="22"/>
  <c r="I67" i="22"/>
  <c r="J67" i="22"/>
  <c r="I68" i="22"/>
  <c r="J68" i="22"/>
  <c r="K68" i="22"/>
  <c r="I69" i="22"/>
  <c r="K69" i="22"/>
  <c r="J69" i="22"/>
  <c r="I70" i="22"/>
  <c r="J70" i="22"/>
  <c r="I71" i="22"/>
  <c r="J71" i="22"/>
  <c r="I72" i="22"/>
  <c r="J72" i="22"/>
  <c r="K72" i="22"/>
  <c r="I73" i="22"/>
  <c r="K73" i="22"/>
  <c r="J73" i="22"/>
  <c r="I74" i="22"/>
  <c r="J74" i="22"/>
  <c r="I75" i="22"/>
  <c r="J75" i="22"/>
  <c r="I76" i="22"/>
  <c r="J76" i="22"/>
  <c r="K76" i="22"/>
  <c r="I77" i="22"/>
  <c r="K77" i="22"/>
  <c r="J77" i="22"/>
  <c r="I78" i="22"/>
  <c r="J78" i="22"/>
  <c r="I79" i="22"/>
  <c r="J79" i="22"/>
  <c r="I80" i="22"/>
  <c r="J80" i="22"/>
  <c r="K80" i="22"/>
  <c r="I81" i="22"/>
  <c r="K81" i="22"/>
  <c r="J81" i="22"/>
  <c r="I82" i="22"/>
  <c r="J82" i="22"/>
  <c r="I83" i="22"/>
  <c r="J83" i="22"/>
  <c r="I84" i="22"/>
  <c r="J84" i="22"/>
  <c r="K84" i="22"/>
  <c r="I85" i="22"/>
  <c r="K85" i="22"/>
  <c r="J85" i="22"/>
  <c r="I86" i="22"/>
  <c r="J86" i="22"/>
  <c r="I87" i="22"/>
  <c r="J87" i="22"/>
  <c r="I88" i="22"/>
  <c r="J88" i="22"/>
  <c r="K88" i="22"/>
  <c r="I89" i="22"/>
  <c r="K89" i="22"/>
  <c r="J89" i="22"/>
  <c r="I90" i="22"/>
  <c r="J90" i="22"/>
  <c r="I91" i="22"/>
  <c r="J91" i="22"/>
  <c r="I92" i="22"/>
  <c r="J92" i="22"/>
  <c r="K92" i="22"/>
  <c r="I93" i="22"/>
  <c r="K93" i="22"/>
  <c r="J93" i="22"/>
  <c r="I94" i="22"/>
  <c r="J94" i="22"/>
  <c r="I95" i="22"/>
  <c r="J95" i="22"/>
  <c r="I96" i="22"/>
  <c r="J96" i="22"/>
  <c r="K96" i="22"/>
  <c r="I97" i="22"/>
  <c r="K97" i="22"/>
  <c r="J97" i="22"/>
  <c r="I98" i="22"/>
  <c r="J98" i="22"/>
  <c r="I99" i="22"/>
  <c r="J99" i="22"/>
  <c r="I100" i="22"/>
  <c r="J100" i="22"/>
  <c r="K100" i="22"/>
  <c r="I101" i="22"/>
  <c r="K101" i="22"/>
  <c r="J101" i="22"/>
  <c r="I102" i="22"/>
  <c r="J102" i="22"/>
  <c r="I103" i="22"/>
  <c r="J103" i="22"/>
  <c r="I104" i="22"/>
  <c r="J104" i="22"/>
  <c r="K104" i="22"/>
  <c r="I105" i="22"/>
  <c r="K105" i="22"/>
  <c r="J105" i="22"/>
  <c r="I106" i="22"/>
  <c r="J106" i="22"/>
  <c r="I107" i="22"/>
  <c r="J107" i="22"/>
  <c r="I108" i="22"/>
  <c r="J108" i="22"/>
  <c r="K108" i="22"/>
  <c r="I109" i="22"/>
  <c r="K109" i="22"/>
  <c r="J109" i="22"/>
  <c r="I110" i="22"/>
  <c r="J110" i="22"/>
  <c r="I111" i="22"/>
  <c r="J111" i="22"/>
  <c r="I112" i="22"/>
  <c r="J112" i="22"/>
  <c r="K112" i="22"/>
  <c r="I113" i="22"/>
  <c r="K113" i="22"/>
  <c r="J113" i="22"/>
  <c r="I114" i="22"/>
  <c r="J114" i="22"/>
  <c r="I115" i="22"/>
  <c r="J115" i="22"/>
  <c r="I116" i="22"/>
  <c r="J116" i="22"/>
  <c r="K116" i="22"/>
  <c r="I117" i="22"/>
  <c r="K117" i="22"/>
  <c r="J117" i="22"/>
  <c r="I118" i="22"/>
  <c r="J118" i="22"/>
  <c r="I119" i="22"/>
  <c r="J119" i="22"/>
  <c r="I120" i="22"/>
  <c r="J120" i="22"/>
  <c r="K120" i="22"/>
  <c r="I121" i="22"/>
  <c r="K121" i="22"/>
  <c r="J121" i="22"/>
  <c r="I122" i="22"/>
  <c r="J122" i="22"/>
  <c r="I123" i="22"/>
  <c r="J123" i="22"/>
  <c r="I124" i="22"/>
  <c r="J124" i="22"/>
  <c r="K124" i="22"/>
  <c r="P124" i="22"/>
  <c r="I125" i="22"/>
  <c r="K125" i="22"/>
  <c r="P125" i="22"/>
  <c r="J125" i="22"/>
  <c r="I126" i="22"/>
  <c r="J126" i="22"/>
  <c r="I127" i="22"/>
  <c r="J127" i="22"/>
  <c r="I128" i="22"/>
  <c r="J128" i="22"/>
  <c r="K128" i="22"/>
  <c r="P128" i="22"/>
  <c r="I129" i="22"/>
  <c r="K129" i="22"/>
  <c r="P129" i="22"/>
  <c r="J129" i="22"/>
  <c r="I130" i="22"/>
  <c r="J130" i="22"/>
  <c r="I131" i="22"/>
  <c r="J131" i="22"/>
  <c r="I132" i="22"/>
  <c r="J132" i="22"/>
  <c r="K132" i="22"/>
  <c r="P132" i="22"/>
  <c r="I133" i="22"/>
  <c r="K133" i="22"/>
  <c r="J133" i="22"/>
  <c r="I134" i="22"/>
  <c r="J134" i="22"/>
  <c r="I135" i="22"/>
  <c r="J135" i="22"/>
  <c r="I136" i="22"/>
  <c r="J136" i="22"/>
  <c r="K136" i="22"/>
  <c r="P136" i="22"/>
  <c r="I137" i="22"/>
  <c r="K137" i="22"/>
  <c r="P137" i="22"/>
  <c r="J137" i="22"/>
  <c r="I138" i="22"/>
  <c r="J138" i="22"/>
  <c r="I139" i="22"/>
  <c r="J139" i="22"/>
  <c r="I140" i="22"/>
  <c r="J140" i="22"/>
  <c r="K140" i="22"/>
  <c r="P140" i="22"/>
  <c r="I141" i="22"/>
  <c r="K141" i="22"/>
  <c r="P141" i="22"/>
  <c r="J141" i="22"/>
  <c r="I142" i="22"/>
  <c r="J142" i="22"/>
  <c r="I143" i="22"/>
  <c r="J143" i="22"/>
  <c r="I144" i="22"/>
  <c r="J144" i="22"/>
  <c r="K144" i="22"/>
  <c r="I145" i="22"/>
  <c r="K145" i="22"/>
  <c r="P145" i="22"/>
  <c r="J145" i="22"/>
  <c r="I146" i="22"/>
  <c r="J146" i="22"/>
  <c r="I147" i="22"/>
  <c r="J147" i="22"/>
  <c r="I148" i="22"/>
  <c r="J148" i="22"/>
  <c r="K148" i="22"/>
  <c r="P148" i="22"/>
  <c r="I149" i="22"/>
  <c r="K149" i="22"/>
  <c r="P149" i="22"/>
  <c r="J149" i="22"/>
  <c r="I150" i="22"/>
  <c r="J150" i="22"/>
  <c r="I151" i="22"/>
  <c r="J151" i="22"/>
  <c r="I152" i="22"/>
  <c r="J152" i="22"/>
  <c r="K152" i="22"/>
  <c r="P152" i="22"/>
  <c r="I153" i="22"/>
  <c r="K153" i="22"/>
  <c r="P153" i="22"/>
  <c r="J153" i="22"/>
  <c r="I154" i="22"/>
  <c r="J154" i="22"/>
  <c r="I155" i="22"/>
  <c r="J155" i="22"/>
  <c r="I156" i="22"/>
  <c r="J156" i="22"/>
  <c r="K156" i="22"/>
  <c r="P156" i="22"/>
  <c r="I157" i="22"/>
  <c r="K157" i="22"/>
  <c r="P157" i="22"/>
  <c r="J157" i="22"/>
  <c r="I158" i="22"/>
  <c r="J158" i="22"/>
  <c r="I159" i="22"/>
  <c r="J159" i="22"/>
  <c r="I160" i="22"/>
  <c r="J160" i="22"/>
  <c r="K160" i="22"/>
  <c r="P160" i="22"/>
  <c r="I161" i="22"/>
  <c r="K161" i="22"/>
  <c r="P161" i="22"/>
  <c r="J161" i="22"/>
  <c r="I162" i="22"/>
  <c r="J162" i="22"/>
  <c r="I163" i="22"/>
  <c r="J163" i="22"/>
  <c r="I164" i="22"/>
  <c r="J164" i="22"/>
  <c r="K164" i="22"/>
  <c r="P164" i="22"/>
  <c r="I165" i="22"/>
  <c r="K165" i="22"/>
  <c r="P165" i="22"/>
  <c r="J165" i="22"/>
  <c r="I166" i="22"/>
  <c r="J166" i="22"/>
  <c r="I167" i="22"/>
  <c r="J167" i="22"/>
  <c r="I168" i="22"/>
  <c r="J168" i="22"/>
  <c r="K168" i="22"/>
  <c r="P168" i="22"/>
  <c r="I169" i="22"/>
  <c r="K169" i="22"/>
  <c r="P169" i="22"/>
  <c r="J169" i="22"/>
  <c r="I170" i="22"/>
  <c r="J170" i="22"/>
  <c r="I171" i="22"/>
  <c r="J171" i="22"/>
  <c r="I172" i="22"/>
  <c r="J172" i="22"/>
  <c r="K172" i="22"/>
  <c r="P172" i="22"/>
  <c r="I173" i="22"/>
  <c r="K173" i="22"/>
  <c r="P173" i="22"/>
  <c r="J173" i="22"/>
  <c r="I174" i="22"/>
  <c r="J174" i="22"/>
  <c r="I175" i="22"/>
  <c r="J175" i="22"/>
  <c r="I176" i="22"/>
  <c r="J176" i="22"/>
  <c r="K176" i="22"/>
  <c r="P176" i="22"/>
  <c r="I177" i="22"/>
  <c r="K177" i="22"/>
  <c r="J177" i="22"/>
  <c r="I178" i="22"/>
  <c r="J178" i="22"/>
  <c r="I179" i="22"/>
  <c r="J179" i="22"/>
  <c r="I180" i="22"/>
  <c r="J180" i="22"/>
  <c r="K180" i="22"/>
  <c r="P180" i="22"/>
  <c r="I181" i="22"/>
  <c r="K181" i="22"/>
  <c r="P181" i="22"/>
  <c r="J181" i="22"/>
  <c r="I182" i="22"/>
  <c r="J182" i="22"/>
  <c r="I183" i="22"/>
  <c r="J183" i="22"/>
  <c r="I184" i="22"/>
  <c r="J184" i="22"/>
  <c r="K184" i="22"/>
  <c r="P184" i="22"/>
  <c r="I185" i="22"/>
  <c r="K185" i="22"/>
  <c r="P185" i="22"/>
  <c r="J185" i="22"/>
  <c r="I186" i="22"/>
  <c r="J186" i="22"/>
  <c r="I187" i="22"/>
  <c r="J187" i="22"/>
  <c r="I188" i="22"/>
  <c r="J188" i="22"/>
  <c r="K188" i="22"/>
  <c r="P188" i="22"/>
  <c r="I189" i="22"/>
  <c r="K189" i="22"/>
  <c r="J189" i="22"/>
  <c r="I190" i="22"/>
  <c r="J190" i="22"/>
  <c r="I191" i="22"/>
  <c r="J191" i="22"/>
  <c r="I192" i="22"/>
  <c r="J192" i="22"/>
  <c r="K192" i="22"/>
  <c r="P192" i="22"/>
  <c r="I193" i="22"/>
  <c r="K193" i="22"/>
  <c r="P193" i="22"/>
  <c r="J193" i="22"/>
  <c r="I194" i="22"/>
  <c r="J194" i="22"/>
  <c r="I195" i="22"/>
  <c r="J195" i="22"/>
  <c r="I196" i="22"/>
  <c r="J196" i="22"/>
  <c r="K196" i="22"/>
  <c r="P196" i="22"/>
  <c r="I197" i="22"/>
  <c r="K197" i="22"/>
  <c r="P197" i="22"/>
  <c r="J197" i="22"/>
  <c r="I198" i="22"/>
  <c r="J198" i="22"/>
  <c r="I199" i="22"/>
  <c r="J199" i="22"/>
  <c r="I200" i="22"/>
  <c r="J200" i="22"/>
  <c r="K200" i="22"/>
  <c r="P200" i="22"/>
  <c r="I201" i="22"/>
  <c r="K201" i="22"/>
  <c r="P201" i="22"/>
  <c r="J201" i="22"/>
  <c r="I202" i="22"/>
  <c r="J202" i="22"/>
  <c r="I203" i="22"/>
  <c r="J203" i="22"/>
  <c r="I204" i="22"/>
  <c r="J204" i="22"/>
  <c r="K204" i="22"/>
  <c r="I205" i="22"/>
  <c r="K205" i="22"/>
  <c r="J205" i="22"/>
  <c r="I206" i="22"/>
  <c r="J206" i="22"/>
  <c r="I207" i="22"/>
  <c r="J207" i="22"/>
  <c r="I208" i="22"/>
  <c r="J208" i="22"/>
  <c r="K208" i="22"/>
  <c r="P208" i="22"/>
  <c r="I209" i="22"/>
  <c r="K209" i="22"/>
  <c r="P209" i="22"/>
  <c r="J209" i="22"/>
  <c r="I210" i="22"/>
  <c r="J210" i="22"/>
  <c r="I211" i="22"/>
  <c r="J211" i="22"/>
  <c r="I212" i="22"/>
  <c r="J212" i="22"/>
  <c r="K212" i="22"/>
  <c r="P212" i="22"/>
  <c r="I213" i="22"/>
  <c r="K213" i="22"/>
  <c r="P213" i="22"/>
  <c r="J213" i="22"/>
  <c r="I214" i="22"/>
  <c r="J214" i="22"/>
  <c r="I215" i="22"/>
  <c r="J215" i="22"/>
  <c r="I216" i="22"/>
  <c r="J216" i="22"/>
  <c r="K216" i="22"/>
  <c r="P216" i="22"/>
  <c r="I217" i="22"/>
  <c r="K217" i="22"/>
  <c r="P217" i="22"/>
  <c r="J217" i="22"/>
  <c r="I218" i="22"/>
  <c r="J218" i="22"/>
  <c r="I219" i="22"/>
  <c r="J219" i="22"/>
  <c r="I220" i="22"/>
  <c r="J220" i="22"/>
  <c r="K220" i="22"/>
  <c r="P220" i="22"/>
  <c r="I221" i="22"/>
  <c r="K221" i="22"/>
  <c r="P221" i="22"/>
  <c r="J221" i="22"/>
  <c r="I222" i="22"/>
  <c r="J222" i="22"/>
  <c r="I223" i="22"/>
  <c r="J223" i="22"/>
  <c r="I224" i="22"/>
  <c r="J224" i="22"/>
  <c r="K224" i="22"/>
  <c r="P224" i="22"/>
  <c r="I225" i="22"/>
  <c r="K225" i="22"/>
  <c r="P225" i="22"/>
  <c r="J225" i="22"/>
  <c r="I226" i="22"/>
  <c r="J226" i="22"/>
  <c r="I227" i="22"/>
  <c r="J227" i="22"/>
  <c r="I228" i="22"/>
  <c r="J228" i="22"/>
  <c r="K228" i="22"/>
  <c r="P228" i="22"/>
  <c r="I229" i="22"/>
  <c r="K229" i="22"/>
  <c r="P229" i="22"/>
  <c r="J229" i="22"/>
  <c r="I230" i="22"/>
  <c r="J230" i="22"/>
  <c r="I231" i="22"/>
  <c r="J231" i="22"/>
  <c r="I232" i="22"/>
  <c r="J232" i="22"/>
  <c r="K232" i="22"/>
  <c r="P232" i="22"/>
  <c r="I233" i="22"/>
  <c r="K233" i="22"/>
  <c r="P233" i="22"/>
  <c r="J233" i="22"/>
  <c r="I234" i="22"/>
  <c r="J234" i="22"/>
  <c r="I235" i="22"/>
  <c r="J235" i="22"/>
  <c r="I236" i="22"/>
  <c r="J236" i="22"/>
  <c r="K236" i="22"/>
  <c r="P236" i="22"/>
  <c r="I237" i="22"/>
  <c r="K237" i="22"/>
  <c r="P237" i="22"/>
  <c r="J237" i="22"/>
  <c r="I238" i="22"/>
  <c r="J238" i="22"/>
  <c r="I239" i="22"/>
  <c r="J239" i="22"/>
  <c r="I240" i="22"/>
  <c r="J240" i="22"/>
  <c r="K240" i="22"/>
  <c r="P240" i="22"/>
  <c r="I241" i="22"/>
  <c r="K241" i="22"/>
  <c r="P241" i="22"/>
  <c r="J241" i="22"/>
  <c r="I242" i="22"/>
  <c r="J242" i="22"/>
  <c r="I243" i="22"/>
  <c r="J243" i="22"/>
  <c r="I244" i="22"/>
  <c r="J244" i="22"/>
  <c r="K244" i="22"/>
  <c r="P244" i="22"/>
  <c r="I245" i="22"/>
  <c r="K245" i="22"/>
  <c r="P245" i="22"/>
  <c r="J245" i="22"/>
  <c r="I246" i="22"/>
  <c r="J246" i="22"/>
  <c r="I247" i="22"/>
  <c r="J247" i="22"/>
  <c r="I248" i="22"/>
  <c r="J248" i="22"/>
  <c r="K248" i="22"/>
  <c r="P248" i="22"/>
  <c r="I249" i="22"/>
  <c r="K249" i="22"/>
  <c r="P249" i="22"/>
  <c r="J249" i="22"/>
  <c r="I250" i="22"/>
  <c r="J250" i="22"/>
  <c r="I251" i="22"/>
  <c r="J251" i="22"/>
  <c r="I252" i="22"/>
  <c r="J252" i="22"/>
  <c r="K252" i="22"/>
  <c r="P252" i="22"/>
  <c r="I253" i="22"/>
  <c r="K253" i="22"/>
  <c r="P253" i="22"/>
  <c r="J253" i="22"/>
  <c r="I254" i="22"/>
  <c r="J254" i="22"/>
  <c r="I255" i="22"/>
  <c r="J255" i="22"/>
  <c r="I256" i="22"/>
  <c r="J256" i="22"/>
  <c r="K256" i="22"/>
  <c r="P256" i="22"/>
  <c r="I257" i="22"/>
  <c r="K257" i="22"/>
  <c r="P257" i="22"/>
  <c r="J257" i="22"/>
  <c r="I258" i="22"/>
  <c r="J258" i="22"/>
  <c r="I259" i="22"/>
  <c r="J259" i="22"/>
  <c r="I260" i="22"/>
  <c r="J260" i="22"/>
  <c r="K260" i="22"/>
  <c r="P260" i="22"/>
  <c r="I261" i="22"/>
  <c r="K261" i="22"/>
  <c r="P261" i="22"/>
  <c r="J261" i="22"/>
  <c r="I262" i="22"/>
  <c r="J262" i="22"/>
  <c r="I263" i="22"/>
  <c r="J263" i="22"/>
  <c r="I264" i="22"/>
  <c r="J264" i="22"/>
  <c r="K264" i="22"/>
  <c r="P264" i="22"/>
  <c r="I265" i="22"/>
  <c r="K265" i="22"/>
  <c r="P265" i="22"/>
  <c r="J265" i="22"/>
  <c r="I266" i="22"/>
  <c r="J266" i="22"/>
  <c r="I267" i="22"/>
  <c r="J267" i="22"/>
  <c r="I268" i="22"/>
  <c r="J268" i="22"/>
  <c r="K268" i="22"/>
  <c r="P268" i="22"/>
  <c r="I269" i="22"/>
  <c r="K269" i="22"/>
  <c r="P269" i="22"/>
  <c r="J269" i="22"/>
  <c r="I270" i="22"/>
  <c r="J270" i="22"/>
  <c r="I271" i="22"/>
  <c r="J271" i="22"/>
  <c r="I272" i="22"/>
  <c r="J272" i="22"/>
  <c r="K272" i="22"/>
  <c r="P272" i="22"/>
  <c r="I273" i="22"/>
  <c r="K273" i="22"/>
  <c r="P273" i="22"/>
  <c r="J273" i="22"/>
  <c r="I274" i="22"/>
  <c r="J274" i="22"/>
  <c r="I275" i="22"/>
  <c r="J275" i="22"/>
  <c r="I276" i="22"/>
  <c r="J276" i="22"/>
  <c r="K276" i="22"/>
  <c r="P276" i="22"/>
  <c r="I277" i="22"/>
  <c r="K277" i="22"/>
  <c r="P277" i="22"/>
  <c r="J277" i="22"/>
  <c r="I278" i="22"/>
  <c r="J278" i="22"/>
  <c r="I279" i="22"/>
  <c r="J279" i="22"/>
  <c r="I280" i="22"/>
  <c r="J280" i="22"/>
  <c r="K280" i="22"/>
  <c r="P280" i="22"/>
  <c r="I281" i="22"/>
  <c r="K281" i="22"/>
  <c r="P281" i="22"/>
  <c r="J281" i="22"/>
  <c r="I282" i="22"/>
  <c r="J282" i="22"/>
  <c r="I283" i="22"/>
  <c r="J283" i="22"/>
  <c r="I284" i="22"/>
  <c r="J284" i="22"/>
  <c r="K284" i="22"/>
  <c r="P284" i="22"/>
  <c r="I285" i="22"/>
  <c r="K285" i="22"/>
  <c r="P285" i="22"/>
  <c r="J285" i="22"/>
  <c r="I286" i="22"/>
  <c r="J286" i="22"/>
  <c r="I287" i="22"/>
  <c r="J287" i="22"/>
  <c r="I288" i="22"/>
  <c r="J288" i="22"/>
  <c r="K288" i="22"/>
  <c r="P288" i="22"/>
  <c r="I289" i="22"/>
  <c r="K289" i="22"/>
  <c r="P289" i="22"/>
  <c r="J289" i="22"/>
  <c r="I290" i="22"/>
  <c r="J290" i="22"/>
  <c r="I291" i="22"/>
  <c r="J291" i="22"/>
  <c r="I292" i="22"/>
  <c r="J292" i="22"/>
  <c r="K292" i="22"/>
  <c r="P292" i="22"/>
  <c r="I293" i="22"/>
  <c r="K293" i="22"/>
  <c r="P293" i="22"/>
  <c r="J293" i="22"/>
  <c r="I294" i="22"/>
  <c r="J294" i="22"/>
  <c r="I295" i="22"/>
  <c r="J295" i="22"/>
  <c r="I296" i="22"/>
  <c r="J296" i="22"/>
  <c r="K296" i="22"/>
  <c r="P296" i="22"/>
  <c r="I297" i="22"/>
  <c r="K297" i="22"/>
  <c r="P297" i="22"/>
  <c r="J297" i="22"/>
  <c r="I298" i="22"/>
  <c r="J298" i="22"/>
  <c r="I299" i="22"/>
  <c r="J299" i="22"/>
  <c r="I300" i="22"/>
  <c r="J300" i="22"/>
  <c r="K300" i="22"/>
  <c r="P300" i="22"/>
  <c r="I301" i="22"/>
  <c r="K301" i="22"/>
  <c r="P301" i="22"/>
  <c r="J301" i="22"/>
  <c r="I302" i="22"/>
  <c r="J302" i="22"/>
  <c r="I303" i="22"/>
  <c r="J303" i="22"/>
  <c r="J4" i="22"/>
  <c r="I4" i="22"/>
  <c r="K4" i="22"/>
  <c r="D3" i="19"/>
  <c r="H3" i="19"/>
  <c r="D4" i="19"/>
  <c r="H4" i="19"/>
  <c r="D5" i="19"/>
  <c r="H5" i="19"/>
  <c r="D6" i="19"/>
  <c r="H6" i="19"/>
  <c r="D7" i="19"/>
  <c r="H7" i="19"/>
  <c r="D8" i="19"/>
  <c r="H8" i="19"/>
  <c r="D9" i="19"/>
  <c r="H9" i="19"/>
  <c r="D10" i="19"/>
  <c r="H10" i="19"/>
  <c r="D11" i="19"/>
  <c r="H11" i="19"/>
  <c r="D12" i="19"/>
  <c r="H12" i="19"/>
  <c r="D13" i="19"/>
  <c r="H13" i="19"/>
  <c r="D14" i="19"/>
  <c r="H14" i="19"/>
  <c r="D15" i="19"/>
  <c r="H15" i="19"/>
  <c r="D16" i="19"/>
  <c r="H16" i="19"/>
  <c r="D17" i="19"/>
  <c r="H17" i="19"/>
  <c r="D18" i="19"/>
  <c r="H18" i="19"/>
  <c r="D19" i="19"/>
  <c r="H19" i="19"/>
  <c r="D20" i="19"/>
  <c r="H20" i="19"/>
  <c r="D21" i="19"/>
  <c r="H21" i="19"/>
  <c r="D22" i="19"/>
  <c r="H22" i="19"/>
  <c r="D23" i="19"/>
  <c r="H23" i="19"/>
  <c r="D24" i="19"/>
  <c r="H24" i="19"/>
  <c r="D25" i="19"/>
  <c r="H25" i="19"/>
  <c r="D26" i="19"/>
  <c r="H26" i="19"/>
  <c r="D27" i="19"/>
  <c r="H27" i="19"/>
  <c r="D28" i="19"/>
  <c r="H28" i="19"/>
  <c r="D29" i="19"/>
  <c r="H29" i="19"/>
  <c r="D30" i="19"/>
  <c r="H30" i="19"/>
  <c r="D31" i="19"/>
  <c r="H31" i="19"/>
  <c r="D32" i="19"/>
  <c r="H32" i="19"/>
  <c r="D33" i="19"/>
  <c r="H33" i="19"/>
  <c r="D34" i="19"/>
  <c r="H34" i="19"/>
  <c r="D35" i="19"/>
  <c r="H35" i="19"/>
  <c r="D36" i="19"/>
  <c r="H36" i="19"/>
  <c r="D37" i="19"/>
  <c r="H37" i="19"/>
  <c r="D38" i="19"/>
  <c r="H38" i="19"/>
  <c r="D39" i="19"/>
  <c r="H39" i="19"/>
  <c r="D40" i="19"/>
  <c r="H40" i="19"/>
  <c r="D41" i="19"/>
  <c r="H41" i="19"/>
  <c r="D43" i="19"/>
  <c r="H43" i="19"/>
  <c r="D44" i="19"/>
  <c r="H44" i="19"/>
  <c r="D45" i="19"/>
  <c r="D47" i="19"/>
  <c r="H47" i="19"/>
  <c r="D48" i="19"/>
  <c r="H48" i="19"/>
  <c r="D49" i="19"/>
  <c r="H49" i="19"/>
  <c r="D50" i="19"/>
  <c r="H50" i="19"/>
  <c r="D51" i="19"/>
  <c r="H51" i="19"/>
  <c r="D52" i="19"/>
  <c r="H52" i="19"/>
  <c r="D53" i="19"/>
  <c r="H53" i="19"/>
  <c r="D54" i="19"/>
  <c r="H54" i="19"/>
  <c r="D55" i="19"/>
  <c r="H55" i="19"/>
  <c r="D56" i="19"/>
  <c r="H56" i="19"/>
  <c r="D57" i="19"/>
  <c r="D58" i="19"/>
  <c r="H58" i="19"/>
  <c r="D59" i="19"/>
  <c r="D60" i="19"/>
  <c r="H60" i="19"/>
  <c r="D61" i="19"/>
  <c r="H61" i="19"/>
  <c r="D62" i="19"/>
  <c r="H62" i="19"/>
  <c r="D63" i="19"/>
  <c r="H63" i="19"/>
  <c r="D64" i="19"/>
  <c r="H64" i="19"/>
  <c r="D65" i="19"/>
  <c r="H65" i="19"/>
  <c r="D66" i="19"/>
  <c r="D67" i="19"/>
  <c r="D69" i="19"/>
  <c r="H69" i="19"/>
  <c r="D70" i="19"/>
  <c r="H70" i="19"/>
  <c r="D71" i="19"/>
  <c r="D72" i="19"/>
  <c r="D73" i="19"/>
  <c r="H73" i="19"/>
  <c r="D74" i="19"/>
  <c r="H74" i="19"/>
  <c r="D75" i="19"/>
  <c r="D76" i="19"/>
  <c r="H76" i="19"/>
  <c r="D77" i="19"/>
  <c r="H77" i="19"/>
  <c r="D78" i="19"/>
  <c r="H78" i="19"/>
  <c r="D79" i="19"/>
  <c r="H79" i="19"/>
  <c r="D80" i="19"/>
  <c r="D81" i="19"/>
  <c r="H81" i="19"/>
  <c r="D82" i="19"/>
  <c r="D83" i="19"/>
  <c r="D84" i="19"/>
  <c r="D85" i="19"/>
  <c r="H85" i="19"/>
  <c r="D86" i="19"/>
  <c r="D88" i="19"/>
  <c r="D89" i="19"/>
  <c r="D2" i="19"/>
  <c r="H2" i="19"/>
  <c r="Q56" i="20"/>
  <c r="Q32" i="20"/>
  <c r="Q28" i="20"/>
  <c r="Q20" i="20"/>
  <c r="Q9" i="20"/>
  <c r="A23" i="20"/>
  <c r="A24" i="20"/>
  <c r="A25" i="20"/>
  <c r="A22" i="20"/>
  <c r="H86" i="19"/>
  <c r="G86" i="19"/>
  <c r="F86" i="19"/>
  <c r="H82" i="19"/>
  <c r="G82" i="19"/>
  <c r="F82" i="19"/>
  <c r="H57" i="19"/>
  <c r="G57" i="19"/>
  <c r="F57" i="19"/>
  <c r="H89" i="19"/>
  <c r="G89" i="19"/>
  <c r="F89" i="19"/>
  <c r="H80" i="19"/>
  <c r="G80" i="19"/>
  <c r="F80" i="19"/>
  <c r="H72" i="19"/>
  <c r="G72" i="19"/>
  <c r="F72" i="19"/>
  <c r="H67" i="19"/>
  <c r="G67" i="19"/>
  <c r="F67" i="19"/>
  <c r="H59" i="19"/>
  <c r="G59" i="19"/>
  <c r="F59" i="19"/>
  <c r="H84" i="19"/>
  <c r="G84" i="19"/>
  <c r="F84" i="19"/>
  <c r="H88" i="19"/>
  <c r="G88" i="19"/>
  <c r="F88" i="19"/>
  <c r="H83" i="19"/>
  <c r="G83" i="19"/>
  <c r="F83" i="19"/>
  <c r="H75" i="19"/>
  <c r="G75" i="19"/>
  <c r="F75" i="19"/>
  <c r="H71" i="19"/>
  <c r="G71" i="19"/>
  <c r="F71" i="19"/>
  <c r="H66" i="19"/>
  <c r="G66" i="19"/>
  <c r="F66" i="19"/>
  <c r="H45" i="19"/>
  <c r="G45" i="19"/>
  <c r="F45" i="19"/>
  <c r="K302" i="22"/>
  <c r="P302" i="22"/>
  <c r="K294" i="22"/>
  <c r="P294" i="22"/>
  <c r="K286" i="22"/>
  <c r="P286" i="22"/>
  <c r="K278" i="22"/>
  <c r="P278" i="22"/>
  <c r="K266" i="22"/>
  <c r="P266" i="22"/>
  <c r="K258" i="22"/>
  <c r="P258" i="22"/>
  <c r="K250" i="22"/>
  <c r="P250" i="22"/>
  <c r="K246" i="22"/>
  <c r="P246" i="22"/>
  <c r="K238" i="22"/>
  <c r="P238" i="22"/>
  <c r="K230" i="22"/>
  <c r="P230" i="22"/>
  <c r="K218" i="22"/>
  <c r="P218" i="22"/>
  <c r="K214" i="22"/>
  <c r="P214" i="22"/>
  <c r="K206" i="22"/>
  <c r="P206" i="22"/>
  <c r="K198" i="22"/>
  <c r="P198" i="22"/>
  <c r="K190" i="22"/>
  <c r="P190" i="22"/>
  <c r="K186" i="22"/>
  <c r="P186" i="22"/>
  <c r="K182" i="22"/>
  <c r="P182" i="22"/>
  <c r="K178" i="22"/>
  <c r="K170" i="22"/>
  <c r="P170" i="22"/>
  <c r="K166" i="22"/>
  <c r="P166" i="22"/>
  <c r="K162" i="22"/>
  <c r="K158" i="22"/>
  <c r="P158" i="22"/>
  <c r="K154" i="22"/>
  <c r="P154" i="22"/>
  <c r="K150" i="22"/>
  <c r="P150" i="22"/>
  <c r="K146" i="22"/>
  <c r="P146" i="22"/>
  <c r="K142" i="22"/>
  <c r="P142" i="22"/>
  <c r="K138" i="22"/>
  <c r="K134" i="22"/>
  <c r="P134" i="22"/>
  <c r="K130" i="22"/>
  <c r="P130" i="22"/>
  <c r="K126" i="22"/>
  <c r="P126" i="22"/>
  <c r="K122" i="22"/>
  <c r="K118" i="22"/>
  <c r="K114" i="22"/>
  <c r="K110" i="22"/>
  <c r="K106" i="22"/>
  <c r="K102" i="22"/>
  <c r="K98" i="22"/>
  <c r="K94" i="22"/>
  <c r="K90" i="22"/>
  <c r="K86" i="22"/>
  <c r="K82" i="22"/>
  <c r="K78" i="22"/>
  <c r="K74" i="22"/>
  <c r="K70" i="22"/>
  <c r="K66" i="22"/>
  <c r="K62" i="22"/>
  <c r="K58" i="22"/>
  <c r="K54" i="22"/>
  <c r="K50" i="22"/>
  <c r="K46" i="22"/>
  <c r="K42" i="22"/>
  <c r="K38" i="22"/>
  <c r="K34" i="22"/>
  <c r="K30" i="22"/>
  <c r="K26" i="22"/>
  <c r="K22" i="22"/>
  <c r="K18" i="22"/>
  <c r="K14" i="22"/>
  <c r="K10" i="22"/>
  <c r="K6" i="22"/>
  <c r="K298" i="22"/>
  <c r="P298" i="22"/>
  <c r="K290" i="22"/>
  <c r="P290" i="22"/>
  <c r="K282" i="22"/>
  <c r="P282" i="22"/>
  <c r="K274" i="22"/>
  <c r="P274" i="22"/>
  <c r="K270" i="22"/>
  <c r="P270" i="22"/>
  <c r="K262" i="22"/>
  <c r="P262" i="22"/>
  <c r="K254" i="22"/>
  <c r="P254" i="22"/>
  <c r="K242" i="22"/>
  <c r="P242" i="22"/>
  <c r="K234" i="22"/>
  <c r="P234" i="22"/>
  <c r="K226" i="22"/>
  <c r="P226" i="22"/>
  <c r="K222" i="22"/>
  <c r="P222" i="22"/>
  <c r="K210" i="22"/>
  <c r="P210" i="22"/>
  <c r="K202" i="22"/>
  <c r="P202" i="22"/>
  <c r="K194" i="22"/>
  <c r="K174" i="22"/>
  <c r="P174" i="22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576" i="20"/>
  <c r="I577" i="20"/>
  <c r="I578" i="20"/>
  <c r="I579" i="20"/>
  <c r="I580" i="20"/>
  <c r="I581" i="20"/>
  <c r="I582" i="20"/>
  <c r="I583" i="20"/>
  <c r="I584" i="20"/>
  <c r="I585" i="20"/>
  <c r="I586" i="20"/>
  <c r="I587" i="20"/>
  <c r="I588" i="20"/>
  <c r="I589" i="20"/>
  <c r="I590" i="20"/>
  <c r="I591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611" i="20"/>
  <c r="I612" i="20"/>
  <c r="I613" i="20"/>
  <c r="I614" i="20"/>
  <c r="I615" i="20"/>
  <c r="I616" i="20"/>
  <c r="I617" i="20"/>
  <c r="I618" i="20"/>
  <c r="I619" i="20"/>
  <c r="I620" i="20"/>
  <c r="I621" i="20"/>
  <c r="I622" i="20"/>
  <c r="I623" i="20"/>
  <c r="I624" i="20"/>
  <c r="I625" i="20"/>
  <c r="I626" i="20"/>
  <c r="I627" i="20"/>
  <c r="I628" i="20"/>
  <c r="I629" i="20"/>
  <c r="I630" i="20"/>
  <c r="I631" i="20"/>
  <c r="I632" i="20"/>
  <c r="I633" i="20"/>
  <c r="I634" i="20"/>
  <c r="I635" i="20"/>
  <c r="I636" i="20"/>
  <c r="I637" i="20"/>
  <c r="I638" i="20"/>
  <c r="I639" i="20"/>
  <c r="I640" i="20"/>
  <c r="I641" i="20"/>
  <c r="I642" i="20"/>
  <c r="I643" i="20"/>
  <c r="I644" i="20"/>
  <c r="I645" i="20"/>
  <c r="I646" i="20"/>
  <c r="I647" i="20"/>
  <c r="I648" i="20"/>
  <c r="I649" i="20"/>
  <c r="I650" i="20"/>
  <c r="I651" i="20"/>
  <c r="I652" i="20"/>
  <c r="I653" i="20"/>
  <c r="I654" i="20"/>
  <c r="I655" i="20"/>
  <c r="I656" i="20"/>
  <c r="I657" i="20"/>
  <c r="I658" i="20"/>
  <c r="I659" i="20"/>
  <c r="I660" i="20"/>
  <c r="I661" i="20"/>
  <c r="I662" i="20"/>
  <c r="I663" i="20"/>
  <c r="I664" i="20"/>
  <c r="I665" i="20"/>
  <c r="I666" i="20"/>
  <c r="I667" i="20"/>
  <c r="I668" i="20"/>
  <c r="I669" i="20"/>
  <c r="I670" i="20"/>
  <c r="I671" i="20"/>
  <c r="I672" i="20"/>
  <c r="I673" i="20"/>
  <c r="I674" i="20"/>
  <c r="I675" i="20"/>
  <c r="I676" i="20"/>
  <c r="I677" i="20"/>
  <c r="I678" i="20"/>
  <c r="I679" i="20"/>
  <c r="I680" i="20"/>
  <c r="I681" i="20"/>
  <c r="I682" i="20"/>
  <c r="I683" i="20"/>
  <c r="I684" i="20"/>
  <c r="I685" i="20"/>
  <c r="I686" i="20"/>
  <c r="I687" i="20"/>
  <c r="I688" i="20"/>
  <c r="I689" i="20"/>
  <c r="I690" i="20"/>
  <c r="I691" i="20"/>
  <c r="I692" i="20"/>
  <c r="I693" i="20"/>
  <c r="I694" i="20"/>
  <c r="I695" i="20"/>
  <c r="I696" i="20"/>
  <c r="I697" i="20"/>
  <c r="I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2" i="20"/>
  <c r="I54" i="12"/>
  <c r="C3" i="19"/>
  <c r="I47" i="12"/>
  <c r="C4" i="19"/>
  <c r="I8" i="12"/>
  <c r="C5" i="19"/>
  <c r="I42" i="12"/>
  <c r="C6" i="19"/>
  <c r="I85" i="12"/>
  <c r="C7" i="19"/>
  <c r="I14" i="12"/>
  <c r="C8" i="19"/>
  <c r="I60" i="12"/>
  <c r="C9" i="19"/>
  <c r="I37" i="12"/>
  <c r="C10" i="19"/>
  <c r="I13" i="12"/>
  <c r="C11" i="19"/>
  <c r="I51" i="12"/>
  <c r="C12" i="19"/>
  <c r="C13" i="19"/>
  <c r="I86" i="12"/>
  <c r="C14" i="19"/>
  <c r="I53" i="12"/>
  <c r="C15" i="19"/>
  <c r="I12" i="12"/>
  <c r="C16" i="19"/>
  <c r="I97" i="12"/>
  <c r="C17" i="19"/>
  <c r="I106" i="12"/>
  <c r="C18" i="19"/>
  <c r="I10" i="12"/>
  <c r="C19" i="19"/>
  <c r="I36" i="12"/>
  <c r="C20" i="19"/>
  <c r="I11" i="12"/>
  <c r="C21" i="19"/>
  <c r="I99" i="12"/>
  <c r="C22" i="19"/>
  <c r="I34" i="12"/>
  <c r="C23" i="19"/>
  <c r="I96" i="12"/>
  <c r="C24" i="19"/>
  <c r="I52" i="12"/>
  <c r="C25" i="19"/>
  <c r="I64" i="12"/>
  <c r="C26" i="19"/>
  <c r="I33" i="12"/>
  <c r="C27" i="19"/>
  <c r="I31" i="12"/>
  <c r="C28" i="19"/>
  <c r="I75" i="12"/>
  <c r="C29" i="19"/>
  <c r="I30" i="12"/>
  <c r="C30" i="19"/>
  <c r="I40" i="12"/>
  <c r="C31" i="19"/>
  <c r="I91" i="12"/>
  <c r="C32" i="19"/>
  <c r="I32" i="12"/>
  <c r="C33" i="19"/>
  <c r="I28" i="12"/>
  <c r="C34" i="19"/>
  <c r="I82" i="12"/>
  <c r="C35" i="19"/>
  <c r="I29" i="12"/>
  <c r="C36" i="19"/>
  <c r="I88" i="12"/>
  <c r="C37" i="19"/>
  <c r="I46" i="12"/>
  <c r="C38" i="19"/>
  <c r="I2" i="12"/>
  <c r="C39" i="19"/>
  <c r="I27" i="12"/>
  <c r="C40" i="19"/>
  <c r="I26" i="12"/>
  <c r="C41" i="19"/>
  <c r="I41" i="12"/>
  <c r="C43" i="19"/>
  <c r="C44" i="19"/>
  <c r="I19" i="12"/>
  <c r="C46" i="19"/>
  <c r="I55" i="12"/>
  <c r="C47" i="19"/>
  <c r="I18" i="12"/>
  <c r="C48" i="19"/>
  <c r="I17" i="12"/>
  <c r="C49" i="19"/>
  <c r="I72" i="12"/>
  <c r="C50" i="19"/>
  <c r="I16" i="12"/>
  <c r="C51" i="19"/>
  <c r="I50" i="12"/>
  <c r="C52" i="19"/>
  <c r="I48" i="12"/>
  <c r="C53" i="19"/>
  <c r="I71" i="12"/>
  <c r="C54" i="19"/>
  <c r="I20" i="12"/>
  <c r="C55" i="19"/>
  <c r="I21" i="12"/>
  <c r="C56" i="19"/>
  <c r="I38" i="12"/>
  <c r="C58" i="19"/>
  <c r="C60" i="19"/>
  <c r="I22" i="12"/>
  <c r="C61" i="19"/>
  <c r="I35" i="12"/>
  <c r="C62" i="19"/>
  <c r="I76" i="12"/>
  <c r="C63" i="19"/>
  <c r="I83" i="12"/>
  <c r="C64" i="19"/>
  <c r="I4" i="12"/>
  <c r="C65" i="19"/>
  <c r="I67" i="12"/>
  <c r="C69" i="19"/>
  <c r="I15" i="12"/>
  <c r="C70" i="19"/>
  <c r="I78" i="12"/>
  <c r="C73" i="19"/>
  <c r="C74" i="19"/>
  <c r="I5" i="12"/>
  <c r="C76" i="19"/>
  <c r="C77" i="19"/>
  <c r="I9" i="12"/>
  <c r="C78" i="19"/>
  <c r="I77" i="12"/>
  <c r="C79" i="19"/>
  <c r="I66" i="12"/>
  <c r="C81" i="19"/>
  <c r="C85" i="19"/>
  <c r="C87" i="19"/>
  <c r="I56" i="12"/>
  <c r="C2" i="19"/>
  <c r="F81" i="19"/>
  <c r="G81" i="19"/>
  <c r="G52" i="19"/>
  <c r="F52" i="19"/>
  <c r="G38" i="19"/>
  <c r="F38" i="19"/>
  <c r="G30" i="19"/>
  <c r="F30" i="19"/>
  <c r="G18" i="19"/>
  <c r="F18" i="19"/>
  <c r="G6" i="19"/>
  <c r="F6" i="19"/>
  <c r="G79" i="19"/>
  <c r="F79" i="19"/>
  <c r="G74" i="19"/>
  <c r="F74" i="19"/>
  <c r="G65" i="19"/>
  <c r="F65" i="19"/>
  <c r="G61" i="19"/>
  <c r="F61" i="19"/>
  <c r="G55" i="19"/>
  <c r="F55" i="19"/>
  <c r="G51" i="19"/>
  <c r="F51" i="19"/>
  <c r="G47" i="19"/>
  <c r="F47" i="19"/>
  <c r="F41" i="19"/>
  <c r="G41" i="19"/>
  <c r="F37" i="19"/>
  <c r="G37" i="19"/>
  <c r="G33" i="19"/>
  <c r="F33" i="19"/>
  <c r="G29" i="19"/>
  <c r="F29" i="19"/>
  <c r="F25" i="19"/>
  <c r="G25" i="19"/>
  <c r="G21" i="19"/>
  <c r="F21" i="19"/>
  <c r="F17" i="19"/>
  <c r="G17" i="19"/>
  <c r="G13" i="19"/>
  <c r="F13" i="19"/>
  <c r="F9" i="19"/>
  <c r="G9" i="19"/>
  <c r="G5" i="19"/>
  <c r="F5" i="19"/>
  <c r="G76" i="19"/>
  <c r="F76" i="19"/>
  <c r="G62" i="19"/>
  <c r="F62" i="19"/>
  <c r="G48" i="19"/>
  <c r="F48" i="19"/>
  <c r="G34" i="19"/>
  <c r="F34" i="19"/>
  <c r="G22" i="19"/>
  <c r="F22" i="19"/>
  <c r="G87" i="19"/>
  <c r="F87" i="19"/>
  <c r="G78" i="19"/>
  <c r="F78" i="19"/>
  <c r="F73" i="19"/>
  <c r="G73" i="19"/>
  <c r="G64" i="19"/>
  <c r="F64" i="19"/>
  <c r="G60" i="19"/>
  <c r="F60" i="19"/>
  <c r="G54" i="19"/>
  <c r="F54" i="19"/>
  <c r="G50" i="19"/>
  <c r="F50" i="19"/>
  <c r="G46" i="19"/>
  <c r="F46" i="19"/>
  <c r="G40" i="19"/>
  <c r="F40" i="19"/>
  <c r="G36" i="19"/>
  <c r="F36" i="19"/>
  <c r="G32" i="19"/>
  <c r="F32" i="19"/>
  <c r="G28" i="19"/>
  <c r="F28" i="19"/>
  <c r="G24" i="19"/>
  <c r="F24" i="19"/>
  <c r="G20" i="19"/>
  <c r="F20" i="19"/>
  <c r="G16" i="19"/>
  <c r="F16" i="19"/>
  <c r="G12" i="19"/>
  <c r="F12" i="19"/>
  <c r="G8" i="19"/>
  <c r="F8" i="19"/>
  <c r="G4" i="19"/>
  <c r="F4" i="19"/>
  <c r="G69" i="19"/>
  <c r="F69" i="19"/>
  <c r="G56" i="19"/>
  <c r="F56" i="19"/>
  <c r="G43" i="19"/>
  <c r="F43" i="19"/>
  <c r="G26" i="19"/>
  <c r="F26" i="19"/>
  <c r="G14" i="19"/>
  <c r="F14" i="19"/>
  <c r="G10" i="19"/>
  <c r="F10" i="19"/>
  <c r="G2" i="19"/>
  <c r="F2" i="19"/>
  <c r="F85" i="19"/>
  <c r="G85" i="19"/>
  <c r="G77" i="19"/>
  <c r="F77" i="19"/>
  <c r="G70" i="19"/>
  <c r="F70" i="19"/>
  <c r="G63" i="19"/>
  <c r="F63" i="19"/>
  <c r="G58" i="19"/>
  <c r="F58" i="19"/>
  <c r="G53" i="19"/>
  <c r="F53" i="19"/>
  <c r="F49" i="19"/>
  <c r="G49" i="19"/>
  <c r="G44" i="19"/>
  <c r="F44" i="19"/>
  <c r="G39" i="19"/>
  <c r="F39" i="19"/>
  <c r="G35" i="19"/>
  <c r="F35" i="19"/>
  <c r="G31" i="19"/>
  <c r="F31" i="19"/>
  <c r="G27" i="19"/>
  <c r="F27" i="19"/>
  <c r="G23" i="19"/>
  <c r="F23" i="19"/>
  <c r="G19" i="19"/>
  <c r="F19" i="19"/>
  <c r="G15" i="19"/>
  <c r="F15" i="19"/>
  <c r="G11" i="19"/>
  <c r="F11" i="19"/>
  <c r="G7" i="19"/>
  <c r="F7" i="19"/>
  <c r="G3" i="19"/>
  <c r="F3" i="19"/>
  <c r="O3" i="12"/>
  <c r="I3" i="12"/>
  <c r="P3" i="12"/>
  <c r="O4" i="12"/>
  <c r="P4" i="12"/>
  <c r="O5" i="12"/>
  <c r="P5" i="12"/>
  <c r="O6" i="12"/>
  <c r="I6" i="12"/>
  <c r="P6" i="12"/>
  <c r="O7" i="12"/>
  <c r="I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I23" i="12"/>
  <c r="P23" i="12"/>
  <c r="O24" i="12"/>
  <c r="I24" i="12"/>
  <c r="P24" i="12"/>
  <c r="O25" i="12"/>
  <c r="I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I39" i="12"/>
  <c r="P39" i="12"/>
  <c r="O40" i="12"/>
  <c r="P40" i="12"/>
  <c r="O41" i="12"/>
  <c r="P41" i="12"/>
  <c r="O42" i="12"/>
  <c r="P42" i="12"/>
  <c r="O43" i="12"/>
  <c r="I43" i="12"/>
  <c r="P43" i="12"/>
  <c r="O44" i="12"/>
  <c r="I44" i="12"/>
  <c r="P44" i="12"/>
  <c r="O45" i="12"/>
  <c r="I45" i="12"/>
  <c r="P45" i="12"/>
  <c r="O46" i="12"/>
  <c r="P46" i="12"/>
  <c r="O47" i="12"/>
  <c r="P47" i="12"/>
  <c r="O48" i="12"/>
  <c r="P48" i="12"/>
  <c r="O49" i="12"/>
  <c r="I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I57" i="12"/>
  <c r="P57" i="12"/>
  <c r="O58" i="12"/>
  <c r="I58" i="12"/>
  <c r="P58" i="12"/>
  <c r="O59" i="12"/>
  <c r="I59" i="12"/>
  <c r="P59" i="12"/>
  <c r="O60" i="12"/>
  <c r="P60" i="12"/>
  <c r="O61" i="12"/>
  <c r="I61" i="12"/>
  <c r="P61" i="12"/>
  <c r="O62" i="12"/>
  <c r="I62" i="12"/>
  <c r="P62" i="12"/>
  <c r="O63" i="12"/>
  <c r="I63" i="12"/>
  <c r="P63" i="12"/>
  <c r="O64" i="12"/>
  <c r="P64" i="12"/>
  <c r="O65" i="12"/>
  <c r="I65" i="12"/>
  <c r="P65" i="12"/>
  <c r="O66" i="12"/>
  <c r="P66" i="12"/>
  <c r="O67" i="12"/>
  <c r="P67" i="12"/>
  <c r="O68" i="12"/>
  <c r="I68" i="12"/>
  <c r="P68" i="12"/>
  <c r="O69" i="12"/>
  <c r="I69" i="12"/>
  <c r="P69" i="12"/>
  <c r="O70" i="12"/>
  <c r="I70" i="12"/>
  <c r="P70" i="12"/>
  <c r="O71" i="12"/>
  <c r="P71" i="12"/>
  <c r="O72" i="12"/>
  <c r="P72" i="12"/>
  <c r="O73" i="12"/>
  <c r="I73" i="12"/>
  <c r="P73" i="12"/>
  <c r="O74" i="12"/>
  <c r="I74" i="12"/>
  <c r="P74" i="12"/>
  <c r="O75" i="12"/>
  <c r="P75" i="12"/>
  <c r="O76" i="12"/>
  <c r="P76" i="12"/>
  <c r="O77" i="12"/>
  <c r="P77" i="12"/>
  <c r="O78" i="12"/>
  <c r="P78" i="12"/>
  <c r="O79" i="12"/>
  <c r="I79" i="12"/>
  <c r="P79" i="12"/>
  <c r="O80" i="12"/>
  <c r="I80" i="12"/>
  <c r="P80" i="12"/>
  <c r="O81" i="12"/>
  <c r="I81" i="12"/>
  <c r="P81" i="12"/>
  <c r="O82" i="12"/>
  <c r="P82" i="12"/>
  <c r="O83" i="12"/>
  <c r="P83" i="12"/>
  <c r="O84" i="12"/>
  <c r="I84" i="12"/>
  <c r="P84" i="12"/>
  <c r="O85" i="12"/>
  <c r="P85" i="12"/>
  <c r="O86" i="12"/>
  <c r="P86" i="12"/>
  <c r="O87" i="12"/>
  <c r="I87" i="12"/>
  <c r="P87" i="12"/>
  <c r="O88" i="12"/>
  <c r="P88" i="12"/>
  <c r="O89" i="12"/>
  <c r="I89" i="12"/>
  <c r="P89" i="12"/>
  <c r="O90" i="12"/>
  <c r="I90" i="12"/>
  <c r="P90" i="12"/>
  <c r="O91" i="12"/>
  <c r="P91" i="12"/>
  <c r="O92" i="12"/>
  <c r="I92" i="12"/>
  <c r="P92" i="12"/>
  <c r="O93" i="12"/>
  <c r="I93" i="12"/>
  <c r="P93" i="12"/>
  <c r="O94" i="12"/>
  <c r="I94" i="12"/>
  <c r="P94" i="12"/>
  <c r="O95" i="12"/>
  <c r="I95" i="12"/>
  <c r="P95" i="12"/>
  <c r="O96" i="12"/>
  <c r="P96" i="12"/>
  <c r="O97" i="12"/>
  <c r="P97" i="12"/>
  <c r="O98" i="12"/>
  <c r="I98" i="12"/>
  <c r="P98" i="12"/>
  <c r="O99" i="12"/>
  <c r="P99" i="12"/>
  <c r="O100" i="12"/>
  <c r="I100" i="12"/>
  <c r="P100" i="12"/>
  <c r="O101" i="12"/>
  <c r="I101" i="12"/>
  <c r="P101" i="12"/>
  <c r="O102" i="12"/>
  <c r="I102" i="12"/>
  <c r="P102" i="12"/>
  <c r="O103" i="12"/>
  <c r="I103" i="12"/>
  <c r="P103" i="12"/>
  <c r="O104" i="12"/>
  <c r="I104" i="12"/>
  <c r="P104" i="12"/>
  <c r="O105" i="12"/>
  <c r="I105" i="12"/>
  <c r="P105" i="12"/>
  <c r="O106" i="12"/>
  <c r="P106" i="12"/>
  <c r="O107" i="12"/>
  <c r="I107" i="12"/>
  <c r="P107" i="12"/>
  <c r="O108" i="12"/>
  <c r="I108" i="12"/>
  <c r="P108" i="12"/>
  <c r="H109" i="12"/>
  <c r="O109" i="12"/>
  <c r="P109" i="12"/>
  <c r="H110" i="12"/>
  <c r="O110" i="12"/>
  <c r="P110" i="12"/>
  <c r="H111" i="12"/>
  <c r="O111" i="12"/>
  <c r="P111" i="12"/>
  <c r="H112" i="12"/>
  <c r="O112" i="12"/>
  <c r="P112" i="12"/>
  <c r="H113" i="12"/>
  <c r="O113" i="12"/>
  <c r="P113" i="12"/>
  <c r="P114" i="12"/>
  <c r="H115" i="12"/>
  <c r="O115" i="12"/>
  <c r="P115" i="12"/>
  <c r="H116" i="12"/>
  <c r="O116" i="12"/>
  <c r="P116" i="12"/>
  <c r="H117" i="12"/>
  <c r="O117" i="12"/>
  <c r="P117" i="12"/>
  <c r="H118" i="12"/>
  <c r="O118" i="12"/>
  <c r="P118" i="12"/>
  <c r="H119" i="12"/>
  <c r="O119" i="12"/>
  <c r="P119" i="12"/>
  <c r="H120" i="12"/>
  <c r="O120" i="12"/>
  <c r="P120" i="12"/>
  <c r="H121" i="12"/>
  <c r="O121" i="12"/>
  <c r="P121" i="12"/>
  <c r="H122" i="12"/>
  <c r="O122" i="12"/>
  <c r="P122" i="12"/>
  <c r="H123" i="12"/>
  <c r="O123" i="12"/>
  <c r="P123" i="12"/>
  <c r="H124" i="12"/>
  <c r="O124" i="12"/>
  <c r="P124" i="12"/>
  <c r="H125" i="12"/>
  <c r="O125" i="12"/>
  <c r="P125" i="12"/>
  <c r="H126" i="12"/>
  <c r="O126" i="12"/>
  <c r="P126" i="12"/>
  <c r="H127" i="12"/>
  <c r="O127" i="12"/>
  <c r="P127" i="12"/>
  <c r="H128" i="12"/>
  <c r="O128" i="12"/>
  <c r="P128" i="12"/>
  <c r="H129" i="12"/>
  <c r="O129" i="12"/>
  <c r="P129" i="12"/>
  <c r="H130" i="12"/>
  <c r="O130" i="12"/>
  <c r="P130" i="12"/>
  <c r="H131" i="12"/>
  <c r="O131" i="12"/>
  <c r="P131" i="12"/>
  <c r="H132" i="12"/>
  <c r="O132" i="12"/>
  <c r="P132" i="12"/>
  <c r="H133" i="12"/>
  <c r="O133" i="12"/>
  <c r="P133" i="12"/>
  <c r="H134" i="12"/>
  <c r="O134" i="12"/>
  <c r="P134" i="12"/>
  <c r="H135" i="12"/>
  <c r="O135" i="12"/>
  <c r="P135" i="12"/>
  <c r="H136" i="12"/>
  <c r="O136" i="12"/>
  <c r="P136" i="12"/>
  <c r="H137" i="12"/>
  <c r="O137" i="12"/>
  <c r="P137" i="12"/>
  <c r="H138" i="12"/>
  <c r="O138" i="12"/>
  <c r="P138" i="12"/>
  <c r="H139" i="12"/>
  <c r="O139" i="12"/>
  <c r="P139" i="12"/>
  <c r="H140" i="12"/>
  <c r="O140" i="12"/>
  <c r="P140" i="12"/>
  <c r="H141" i="12"/>
  <c r="O141" i="12"/>
  <c r="P141" i="12"/>
  <c r="H142" i="12"/>
  <c r="O142" i="12"/>
  <c r="P142" i="12"/>
  <c r="H143" i="12"/>
  <c r="O143" i="12"/>
  <c r="P143" i="12"/>
  <c r="H144" i="12"/>
  <c r="O144" i="12"/>
  <c r="P144" i="12"/>
  <c r="H145" i="12"/>
  <c r="O145" i="12"/>
  <c r="P145" i="12"/>
  <c r="H146" i="12"/>
  <c r="O146" i="12"/>
  <c r="P146" i="12"/>
  <c r="H147" i="12"/>
  <c r="O147" i="12"/>
  <c r="P147" i="12"/>
  <c r="H148" i="12"/>
  <c r="O148" i="12"/>
  <c r="P148" i="12"/>
  <c r="H149" i="12"/>
  <c r="O149" i="12"/>
  <c r="P149" i="12"/>
  <c r="H150" i="12"/>
  <c r="O150" i="12"/>
  <c r="P150" i="12"/>
  <c r="H151" i="12"/>
  <c r="O151" i="12"/>
  <c r="P151" i="12"/>
  <c r="H152" i="12"/>
  <c r="O152" i="12"/>
  <c r="P152" i="12"/>
  <c r="O153" i="12"/>
  <c r="P153" i="12"/>
  <c r="O154" i="12"/>
  <c r="P154" i="12"/>
  <c r="O155" i="12"/>
  <c r="P155" i="12"/>
  <c r="O156" i="12"/>
  <c r="P156" i="12"/>
  <c r="O157" i="12"/>
  <c r="P157" i="12"/>
  <c r="O158" i="12"/>
  <c r="P158" i="12"/>
  <c r="O159" i="12"/>
  <c r="P159" i="12"/>
  <c r="O160" i="12"/>
  <c r="P160" i="12"/>
  <c r="O161" i="12"/>
  <c r="P161" i="12"/>
  <c r="O162" i="12"/>
  <c r="P162" i="12"/>
  <c r="O163" i="12"/>
  <c r="P163" i="12"/>
  <c r="O164" i="12"/>
  <c r="P164" i="12"/>
  <c r="O165" i="12"/>
  <c r="P165" i="12"/>
  <c r="O166" i="12"/>
  <c r="P166" i="12"/>
  <c r="O167" i="12"/>
  <c r="P167" i="12"/>
  <c r="O168" i="12"/>
  <c r="P168" i="12"/>
  <c r="O169" i="12"/>
  <c r="P169" i="12"/>
  <c r="O170" i="12"/>
  <c r="P170" i="12"/>
  <c r="O171" i="12"/>
  <c r="P171" i="12"/>
  <c r="O172" i="12"/>
  <c r="P172" i="12"/>
  <c r="O173" i="12"/>
  <c r="P173" i="12"/>
  <c r="O174" i="12"/>
  <c r="P174" i="12"/>
  <c r="O175" i="12"/>
  <c r="P175" i="12"/>
  <c r="O176" i="12"/>
  <c r="P176" i="12"/>
  <c r="O177" i="12"/>
  <c r="P177" i="12"/>
  <c r="O178" i="12"/>
  <c r="P178" i="12"/>
  <c r="O179" i="12"/>
  <c r="P179" i="12"/>
  <c r="O180" i="12"/>
  <c r="P180" i="12"/>
  <c r="O181" i="12"/>
  <c r="P181" i="12"/>
  <c r="O182" i="12"/>
  <c r="P182" i="12"/>
  <c r="O183" i="12"/>
  <c r="P183" i="12"/>
  <c r="O184" i="12"/>
  <c r="P184" i="12"/>
  <c r="O185" i="12"/>
  <c r="P185" i="12"/>
  <c r="O186" i="12"/>
  <c r="P186" i="12"/>
  <c r="O187" i="12"/>
  <c r="P187" i="12"/>
  <c r="O188" i="12"/>
  <c r="P188" i="12"/>
  <c r="O189" i="12"/>
  <c r="P189" i="12"/>
  <c r="O190" i="12"/>
  <c r="P190" i="12"/>
  <c r="O191" i="12"/>
  <c r="P191" i="12"/>
  <c r="O192" i="12"/>
  <c r="P192" i="12"/>
  <c r="O193" i="12"/>
  <c r="P193" i="12"/>
  <c r="O194" i="12"/>
  <c r="P194" i="12"/>
  <c r="O195" i="12"/>
  <c r="P195" i="12"/>
  <c r="O196" i="12"/>
  <c r="P196" i="12"/>
  <c r="O197" i="12"/>
  <c r="P197" i="12"/>
  <c r="O198" i="12"/>
  <c r="P198" i="12"/>
  <c r="O199" i="12"/>
  <c r="P199" i="12"/>
  <c r="O200" i="12"/>
  <c r="P200" i="12"/>
  <c r="O201" i="12"/>
  <c r="P201" i="12"/>
  <c r="O202" i="12"/>
  <c r="P202" i="12"/>
  <c r="O203" i="12"/>
  <c r="P203" i="12"/>
  <c r="O204" i="12"/>
  <c r="P204" i="12"/>
  <c r="O205" i="12"/>
  <c r="P205" i="12"/>
  <c r="O206" i="12"/>
  <c r="P206" i="12"/>
  <c r="O207" i="12"/>
  <c r="P207" i="12"/>
  <c r="O208" i="12"/>
  <c r="P208" i="12"/>
  <c r="O209" i="12"/>
  <c r="P209" i="12"/>
  <c r="O210" i="12"/>
  <c r="P210" i="12"/>
  <c r="O211" i="12"/>
  <c r="P211" i="12"/>
  <c r="O212" i="12"/>
  <c r="P212" i="12"/>
  <c r="O213" i="12"/>
  <c r="P213" i="12"/>
  <c r="O214" i="12"/>
  <c r="P214" i="12"/>
  <c r="O215" i="12"/>
  <c r="P215" i="12"/>
  <c r="O216" i="12"/>
  <c r="P216" i="12"/>
  <c r="O217" i="12"/>
  <c r="P217" i="12"/>
  <c r="O218" i="12"/>
  <c r="P218" i="12"/>
  <c r="O219" i="12"/>
  <c r="P219" i="12"/>
  <c r="O220" i="12"/>
  <c r="P220" i="12"/>
  <c r="O221" i="12"/>
  <c r="P221" i="12"/>
  <c r="O222" i="12"/>
  <c r="P222" i="12"/>
  <c r="O223" i="12"/>
  <c r="P223" i="12"/>
  <c r="O224" i="12"/>
  <c r="P224" i="12"/>
  <c r="O225" i="12"/>
  <c r="P225" i="12"/>
  <c r="O226" i="12"/>
  <c r="P226" i="12"/>
  <c r="O227" i="12"/>
  <c r="P227" i="12"/>
  <c r="O228" i="12"/>
  <c r="P228" i="12"/>
  <c r="O229" i="12"/>
  <c r="P229" i="12"/>
  <c r="O230" i="12"/>
  <c r="P230" i="12"/>
  <c r="O231" i="12"/>
  <c r="P231" i="12"/>
  <c r="O232" i="12"/>
  <c r="P232" i="12"/>
  <c r="O233" i="12"/>
  <c r="P233" i="12"/>
  <c r="O234" i="12"/>
  <c r="P234" i="12"/>
  <c r="O235" i="12"/>
  <c r="P235" i="12"/>
  <c r="O236" i="12"/>
  <c r="P236" i="12"/>
  <c r="O237" i="12"/>
  <c r="P237" i="12"/>
  <c r="O238" i="12"/>
  <c r="P238" i="12"/>
  <c r="O239" i="12"/>
  <c r="P239" i="12"/>
  <c r="O240" i="12"/>
  <c r="P240" i="12"/>
  <c r="O241" i="12"/>
  <c r="P241" i="12"/>
  <c r="O242" i="12"/>
  <c r="P242" i="12"/>
  <c r="O243" i="12"/>
  <c r="P243" i="12"/>
  <c r="O244" i="12"/>
  <c r="P244" i="12"/>
  <c r="O245" i="12"/>
  <c r="P245" i="12"/>
  <c r="O246" i="12"/>
  <c r="P246" i="12"/>
  <c r="O247" i="12"/>
  <c r="P247" i="12"/>
  <c r="O248" i="12"/>
  <c r="P248" i="12"/>
  <c r="O249" i="12"/>
  <c r="P249" i="12"/>
  <c r="O250" i="12"/>
  <c r="P250" i="12"/>
  <c r="O251" i="12"/>
  <c r="P251" i="12"/>
  <c r="O252" i="12"/>
  <c r="P252" i="12"/>
  <c r="O253" i="12"/>
  <c r="P253" i="12"/>
  <c r="O254" i="12"/>
  <c r="P254" i="12"/>
  <c r="O255" i="12"/>
  <c r="P255" i="12"/>
  <c r="O256" i="12"/>
  <c r="P256" i="12"/>
  <c r="O257" i="12"/>
  <c r="P257" i="12"/>
  <c r="O258" i="12"/>
  <c r="P258" i="12"/>
  <c r="O259" i="12"/>
  <c r="P259" i="12"/>
  <c r="O260" i="12"/>
  <c r="P260" i="12"/>
  <c r="O261" i="12"/>
  <c r="P261" i="12"/>
  <c r="O262" i="12"/>
  <c r="P262" i="12"/>
  <c r="O263" i="12"/>
  <c r="P263" i="12"/>
  <c r="O264" i="12"/>
  <c r="P264" i="12"/>
  <c r="O265" i="12"/>
  <c r="P265" i="12"/>
  <c r="O266" i="12"/>
  <c r="P266" i="12"/>
  <c r="O267" i="12"/>
  <c r="P267" i="12"/>
  <c r="O268" i="12"/>
  <c r="P268" i="12"/>
  <c r="O269" i="12"/>
  <c r="P269" i="12"/>
  <c r="O270" i="12"/>
  <c r="P270" i="12"/>
  <c r="O271" i="12"/>
  <c r="P271" i="12"/>
  <c r="O272" i="12"/>
  <c r="P272" i="12"/>
  <c r="O273" i="12"/>
  <c r="P273" i="12"/>
  <c r="O274" i="12"/>
  <c r="P274" i="12"/>
  <c r="O275" i="12"/>
  <c r="P275" i="12"/>
  <c r="O276" i="12"/>
  <c r="P276" i="12"/>
  <c r="O277" i="12"/>
  <c r="P277" i="12"/>
  <c r="O278" i="12"/>
  <c r="P278" i="12"/>
  <c r="O279" i="12"/>
  <c r="P279" i="12"/>
  <c r="O280" i="12"/>
  <c r="P280" i="12"/>
  <c r="O281" i="12"/>
  <c r="P281" i="12"/>
  <c r="O282" i="12"/>
  <c r="P282" i="12"/>
  <c r="O283" i="12"/>
  <c r="P283" i="12"/>
  <c r="O284" i="12"/>
  <c r="P284" i="12"/>
  <c r="O285" i="12"/>
  <c r="P285" i="12"/>
  <c r="O286" i="12"/>
  <c r="P286" i="12"/>
  <c r="O287" i="12"/>
  <c r="P287" i="12"/>
  <c r="O288" i="12"/>
  <c r="P288" i="12"/>
  <c r="O289" i="12"/>
  <c r="P289" i="12"/>
  <c r="O290" i="12"/>
  <c r="P290" i="12"/>
  <c r="O291" i="12"/>
  <c r="P291" i="12"/>
  <c r="O292" i="12"/>
  <c r="P292" i="12"/>
  <c r="O293" i="12"/>
  <c r="P293" i="12"/>
  <c r="O294" i="12"/>
  <c r="P294" i="12"/>
  <c r="O295" i="12"/>
  <c r="P295" i="12"/>
  <c r="O296" i="12"/>
  <c r="P296" i="12"/>
  <c r="O297" i="12"/>
  <c r="P297" i="12"/>
  <c r="O298" i="12"/>
  <c r="P298" i="12"/>
  <c r="O299" i="12"/>
  <c r="P299" i="12"/>
  <c r="O300" i="12"/>
  <c r="P300" i="12"/>
  <c r="O301" i="12"/>
  <c r="P301" i="12"/>
  <c r="O302" i="12"/>
  <c r="P302" i="12"/>
  <c r="O303" i="12"/>
  <c r="P303" i="12"/>
  <c r="O304" i="12"/>
  <c r="P304" i="12"/>
  <c r="O305" i="12"/>
  <c r="P305" i="12"/>
  <c r="O306" i="12"/>
  <c r="P306" i="12"/>
  <c r="O307" i="12"/>
  <c r="P307" i="12"/>
  <c r="O308" i="12"/>
  <c r="P308" i="12"/>
  <c r="O309" i="12"/>
  <c r="P309" i="12"/>
  <c r="O310" i="12"/>
  <c r="P310" i="12"/>
  <c r="O311" i="12"/>
  <c r="P311" i="12"/>
  <c r="O312" i="12"/>
  <c r="P312" i="12"/>
  <c r="O313" i="12"/>
  <c r="P313" i="12"/>
  <c r="O314" i="12"/>
  <c r="P314" i="12"/>
  <c r="O315" i="12"/>
  <c r="P315" i="12"/>
  <c r="O316" i="12"/>
  <c r="P316" i="12"/>
  <c r="O317" i="12"/>
  <c r="P317" i="12"/>
  <c r="O318" i="12"/>
  <c r="P318" i="12"/>
  <c r="O319" i="12"/>
  <c r="P319" i="12"/>
  <c r="O320" i="12"/>
  <c r="P320" i="12"/>
  <c r="O321" i="12"/>
  <c r="P321" i="12"/>
  <c r="O322" i="12"/>
  <c r="P322" i="12"/>
  <c r="O323" i="12"/>
  <c r="P323" i="12"/>
  <c r="O324" i="12"/>
  <c r="P324" i="12"/>
  <c r="O325" i="12"/>
  <c r="P325" i="12"/>
  <c r="O326" i="12"/>
  <c r="P326" i="12"/>
  <c r="O327" i="12"/>
  <c r="P327" i="12"/>
  <c r="O328" i="12"/>
  <c r="P328" i="12"/>
  <c r="O329" i="12"/>
  <c r="P329" i="12"/>
  <c r="O330" i="12"/>
  <c r="P330" i="12"/>
  <c r="O331" i="12"/>
  <c r="P331" i="12"/>
  <c r="O332" i="12"/>
  <c r="P332" i="12"/>
  <c r="O333" i="12"/>
  <c r="P333" i="12"/>
  <c r="O334" i="12"/>
  <c r="P334" i="12"/>
  <c r="O335" i="12"/>
  <c r="P335" i="12"/>
  <c r="O336" i="12"/>
  <c r="P336" i="12"/>
  <c r="O337" i="12"/>
  <c r="P337" i="12"/>
  <c r="O338" i="12"/>
  <c r="P338" i="12"/>
  <c r="O339" i="12"/>
  <c r="P339" i="12"/>
  <c r="O340" i="12"/>
  <c r="P340" i="12"/>
  <c r="O341" i="12"/>
  <c r="P341" i="12"/>
  <c r="O342" i="12"/>
  <c r="P342" i="12"/>
  <c r="O343" i="12"/>
  <c r="P343" i="12"/>
  <c r="O344" i="12"/>
  <c r="P344" i="12"/>
  <c r="O345" i="12"/>
  <c r="P345" i="12"/>
  <c r="O346" i="12"/>
  <c r="P346" i="12"/>
  <c r="O347" i="12"/>
  <c r="P347" i="12"/>
  <c r="O348" i="12"/>
  <c r="P348" i="12"/>
  <c r="O349" i="12"/>
  <c r="P349" i="12"/>
  <c r="O350" i="12"/>
  <c r="P350" i="12"/>
  <c r="O351" i="12"/>
  <c r="P351" i="12"/>
  <c r="O352" i="12"/>
  <c r="P352" i="12"/>
  <c r="O353" i="12"/>
  <c r="P353" i="12"/>
  <c r="O354" i="12"/>
  <c r="P354" i="12"/>
  <c r="O355" i="12"/>
  <c r="P355" i="12"/>
  <c r="O356" i="12"/>
  <c r="P356" i="12"/>
  <c r="O357" i="12"/>
  <c r="P357" i="12"/>
  <c r="O358" i="12"/>
  <c r="P358" i="12"/>
  <c r="O359" i="12"/>
  <c r="P359" i="12"/>
  <c r="O360" i="12"/>
  <c r="P360" i="12"/>
  <c r="O361" i="12"/>
  <c r="P361" i="12"/>
  <c r="O362" i="12"/>
  <c r="P362" i="12"/>
  <c r="O363" i="12"/>
  <c r="P363" i="12"/>
  <c r="O364" i="12"/>
  <c r="P364" i="12"/>
  <c r="O365" i="12"/>
  <c r="P365" i="12"/>
  <c r="O366" i="12"/>
  <c r="P366" i="12"/>
  <c r="O367" i="12"/>
  <c r="P367" i="12"/>
  <c r="O368" i="12"/>
  <c r="P368" i="12"/>
  <c r="O369" i="12"/>
  <c r="P369" i="12"/>
  <c r="O370" i="12"/>
  <c r="P370" i="12"/>
  <c r="O371" i="12"/>
  <c r="P371" i="12"/>
  <c r="O372" i="12"/>
  <c r="P372" i="12"/>
  <c r="O373" i="12"/>
  <c r="P373" i="12"/>
  <c r="O374" i="12"/>
  <c r="P374" i="12"/>
  <c r="O375" i="12"/>
  <c r="P375" i="12"/>
  <c r="O376" i="12"/>
  <c r="P376" i="12"/>
  <c r="O377" i="12"/>
  <c r="P377" i="12"/>
  <c r="O378" i="12"/>
  <c r="P378" i="12"/>
  <c r="O379" i="12"/>
  <c r="P379" i="12"/>
  <c r="O380" i="12"/>
  <c r="P380" i="12"/>
  <c r="O381" i="12"/>
  <c r="P381" i="12"/>
  <c r="O382" i="12"/>
  <c r="P382" i="12"/>
  <c r="O383" i="12"/>
  <c r="P383" i="12"/>
  <c r="O384" i="12"/>
  <c r="P384" i="12"/>
  <c r="O385" i="12"/>
  <c r="P385" i="12"/>
  <c r="O386" i="12"/>
  <c r="P386" i="12"/>
  <c r="O387" i="12"/>
  <c r="P387" i="12"/>
  <c r="O388" i="12"/>
  <c r="P388" i="12"/>
  <c r="O389" i="12"/>
  <c r="P389" i="12"/>
  <c r="O390" i="12"/>
  <c r="P390" i="12"/>
  <c r="O391" i="12"/>
  <c r="P391" i="12"/>
  <c r="O392" i="12"/>
  <c r="P392" i="12"/>
  <c r="O393" i="12"/>
  <c r="P393" i="12"/>
  <c r="O394" i="12"/>
  <c r="P394" i="12"/>
  <c r="O395" i="12"/>
  <c r="P395" i="12"/>
  <c r="O396" i="12"/>
  <c r="P396" i="12"/>
  <c r="O397" i="12"/>
  <c r="P397" i="12"/>
  <c r="O398" i="12"/>
  <c r="P398" i="12"/>
  <c r="O399" i="12"/>
  <c r="P399" i="12"/>
  <c r="O400" i="12"/>
  <c r="P400" i="12"/>
  <c r="O401" i="12"/>
  <c r="P401" i="12"/>
  <c r="O402" i="12"/>
  <c r="P402" i="12"/>
  <c r="O403" i="12"/>
  <c r="P403" i="12"/>
  <c r="O404" i="12"/>
  <c r="P404" i="12"/>
  <c r="O405" i="12"/>
  <c r="P405" i="12"/>
  <c r="O406" i="12"/>
  <c r="P406" i="12"/>
  <c r="O407" i="12"/>
  <c r="P407" i="12"/>
  <c r="O408" i="12"/>
  <c r="P408" i="12"/>
  <c r="O409" i="12"/>
  <c r="P409" i="12"/>
  <c r="O410" i="12"/>
  <c r="P410" i="12"/>
  <c r="O411" i="12"/>
  <c r="P411" i="12"/>
  <c r="O412" i="12"/>
  <c r="P412" i="12"/>
  <c r="O413" i="12"/>
  <c r="P413" i="12"/>
  <c r="O414" i="12"/>
  <c r="P414" i="12"/>
  <c r="O415" i="12"/>
  <c r="P415" i="12"/>
  <c r="O416" i="12"/>
  <c r="P416" i="12"/>
  <c r="O417" i="12"/>
  <c r="P417" i="12"/>
  <c r="O418" i="12"/>
  <c r="P418" i="12"/>
  <c r="O419" i="12"/>
  <c r="P419" i="12"/>
  <c r="O420" i="12"/>
  <c r="P420" i="12"/>
  <c r="O421" i="12"/>
  <c r="P421" i="12"/>
  <c r="O422" i="12"/>
  <c r="P422" i="12"/>
  <c r="O423" i="12"/>
  <c r="P423" i="12"/>
  <c r="O424" i="12"/>
  <c r="P424" i="12"/>
  <c r="O425" i="12"/>
  <c r="P425" i="12"/>
  <c r="O426" i="12"/>
  <c r="P426" i="12"/>
  <c r="O427" i="12"/>
  <c r="P427" i="12"/>
  <c r="O428" i="12"/>
  <c r="P428" i="12"/>
  <c r="O429" i="12"/>
  <c r="P429" i="12"/>
  <c r="O430" i="12"/>
  <c r="P430" i="12"/>
  <c r="O431" i="12"/>
  <c r="P431" i="12"/>
  <c r="O432" i="12"/>
  <c r="P432" i="12"/>
  <c r="O433" i="12"/>
  <c r="P433" i="12"/>
  <c r="O434" i="12"/>
  <c r="P434" i="12"/>
  <c r="O435" i="12"/>
  <c r="P435" i="12"/>
  <c r="O436" i="12"/>
  <c r="P436" i="12"/>
  <c r="O437" i="12"/>
  <c r="P437" i="12"/>
  <c r="O438" i="12"/>
  <c r="P438" i="12"/>
  <c r="O439" i="12"/>
  <c r="P439" i="12"/>
  <c r="O440" i="12"/>
  <c r="P440" i="12"/>
  <c r="O441" i="12"/>
  <c r="P441" i="12"/>
  <c r="O442" i="12"/>
  <c r="P442" i="12"/>
  <c r="O443" i="12"/>
  <c r="P443" i="12"/>
  <c r="O444" i="12"/>
  <c r="P444" i="12"/>
  <c r="O445" i="12"/>
  <c r="P445" i="12"/>
  <c r="O446" i="12"/>
  <c r="P446" i="12"/>
  <c r="O447" i="12"/>
  <c r="P447" i="12"/>
  <c r="O448" i="12"/>
  <c r="P448" i="12"/>
  <c r="O449" i="12"/>
  <c r="P449" i="12"/>
  <c r="O450" i="12"/>
  <c r="P450" i="12"/>
  <c r="O451" i="12"/>
  <c r="P451" i="12"/>
  <c r="O452" i="12"/>
  <c r="P452" i="12"/>
  <c r="O453" i="12"/>
  <c r="P453" i="12"/>
  <c r="O454" i="12"/>
  <c r="P454" i="12"/>
  <c r="O455" i="12"/>
  <c r="P455" i="12"/>
  <c r="O456" i="12"/>
  <c r="P456" i="12"/>
  <c r="O457" i="12"/>
  <c r="P457" i="12"/>
  <c r="O458" i="12"/>
  <c r="P458" i="12"/>
  <c r="O459" i="12"/>
  <c r="P459" i="12"/>
  <c r="O460" i="12"/>
  <c r="P460" i="12"/>
  <c r="O461" i="12"/>
  <c r="P461" i="12"/>
  <c r="O462" i="12"/>
  <c r="P462" i="12"/>
  <c r="O463" i="12"/>
  <c r="P463" i="12"/>
  <c r="O464" i="12"/>
  <c r="P464" i="12"/>
  <c r="O465" i="12"/>
  <c r="P465" i="12"/>
  <c r="O466" i="12"/>
  <c r="P466" i="12"/>
  <c r="O467" i="12"/>
  <c r="P467" i="12"/>
  <c r="O468" i="12"/>
  <c r="P468" i="12"/>
  <c r="O469" i="12"/>
  <c r="P469" i="12"/>
  <c r="O470" i="12"/>
  <c r="P470" i="12"/>
  <c r="O471" i="12"/>
  <c r="P471" i="12"/>
  <c r="O472" i="12"/>
  <c r="P472" i="12"/>
  <c r="O473" i="12"/>
  <c r="P473" i="12"/>
  <c r="O474" i="12"/>
  <c r="P474" i="12"/>
  <c r="O475" i="12"/>
  <c r="P475" i="12"/>
  <c r="O476" i="12"/>
  <c r="P476" i="12"/>
  <c r="O477" i="12"/>
  <c r="P477" i="12"/>
  <c r="O478" i="12"/>
  <c r="P478" i="12"/>
  <c r="O479" i="12"/>
  <c r="P479" i="12"/>
  <c r="O480" i="12"/>
  <c r="P480" i="12"/>
  <c r="O481" i="12"/>
  <c r="P481" i="12"/>
  <c r="O482" i="12"/>
  <c r="P482" i="12"/>
  <c r="O483" i="12"/>
  <c r="P483" i="12"/>
  <c r="O484" i="12"/>
  <c r="P484" i="12"/>
  <c r="O485" i="12"/>
  <c r="P485" i="12"/>
  <c r="O486" i="12"/>
  <c r="P486" i="12"/>
  <c r="O487" i="12"/>
  <c r="P487" i="12"/>
  <c r="O488" i="12"/>
  <c r="P488" i="12"/>
  <c r="O489" i="12"/>
  <c r="P489" i="12"/>
  <c r="O490" i="12"/>
  <c r="P490" i="12"/>
  <c r="O491" i="12"/>
  <c r="P491" i="12"/>
  <c r="O492" i="12"/>
  <c r="P492" i="12"/>
  <c r="O493" i="12"/>
  <c r="P493" i="12"/>
  <c r="O494" i="12"/>
  <c r="P494" i="12"/>
  <c r="O495" i="12"/>
  <c r="P495" i="12"/>
  <c r="O496" i="12"/>
  <c r="P496" i="12"/>
  <c r="O497" i="12"/>
  <c r="P497" i="12"/>
  <c r="O498" i="12"/>
  <c r="P498" i="12"/>
  <c r="O499" i="12"/>
  <c r="P499" i="12"/>
  <c r="O500" i="12"/>
  <c r="P500" i="12"/>
  <c r="O501" i="12"/>
  <c r="P501" i="12"/>
  <c r="O502" i="12"/>
  <c r="P502" i="12"/>
  <c r="O503" i="12"/>
  <c r="P503" i="12"/>
  <c r="O504" i="12"/>
  <c r="P504" i="12"/>
  <c r="O505" i="12"/>
  <c r="P505" i="12"/>
  <c r="O506" i="12"/>
  <c r="P506" i="12"/>
  <c r="O507" i="12"/>
  <c r="P507" i="12"/>
  <c r="O508" i="12"/>
  <c r="P508" i="12"/>
  <c r="O509" i="12"/>
  <c r="P509" i="12"/>
  <c r="O510" i="12"/>
  <c r="P510" i="12"/>
  <c r="O511" i="12"/>
  <c r="P511" i="12"/>
  <c r="O512" i="12"/>
  <c r="P512" i="12"/>
  <c r="O513" i="12"/>
  <c r="P513" i="12"/>
  <c r="O514" i="12"/>
  <c r="P514" i="12"/>
  <c r="O515" i="12"/>
  <c r="P515" i="12"/>
  <c r="O516" i="12"/>
  <c r="P516" i="12"/>
  <c r="O517" i="12"/>
  <c r="P517" i="12"/>
  <c r="O518" i="12"/>
  <c r="P518" i="12"/>
  <c r="O519" i="12"/>
  <c r="P519" i="12"/>
  <c r="O520" i="12"/>
  <c r="P520" i="12"/>
  <c r="O521" i="12"/>
  <c r="P521" i="12"/>
  <c r="O522" i="12"/>
  <c r="P522" i="12"/>
  <c r="O523" i="12"/>
  <c r="P523" i="12"/>
  <c r="O524" i="12"/>
  <c r="P524" i="12"/>
  <c r="O525" i="12"/>
  <c r="P525" i="12"/>
  <c r="O526" i="12"/>
  <c r="P526" i="12"/>
  <c r="O527" i="12"/>
  <c r="P527" i="12"/>
  <c r="O528" i="12"/>
  <c r="P528" i="12"/>
  <c r="O529" i="12"/>
  <c r="P529" i="12"/>
  <c r="O530" i="12"/>
  <c r="P530" i="12"/>
  <c r="O531" i="12"/>
  <c r="P531" i="12"/>
  <c r="O532" i="12"/>
  <c r="P532" i="12"/>
  <c r="O533" i="12"/>
  <c r="P533" i="12"/>
  <c r="O534" i="12"/>
  <c r="P534" i="12"/>
  <c r="O535" i="12"/>
  <c r="P535" i="12"/>
  <c r="O536" i="12"/>
  <c r="P536" i="12"/>
  <c r="O537" i="12"/>
  <c r="P537" i="12"/>
  <c r="O538" i="12"/>
  <c r="P538" i="12"/>
  <c r="O539" i="12"/>
  <c r="P539" i="12"/>
  <c r="O540" i="12"/>
  <c r="P540" i="12"/>
  <c r="O541" i="12"/>
  <c r="P541" i="12"/>
  <c r="O542" i="12"/>
  <c r="P542" i="12"/>
  <c r="O543" i="12"/>
  <c r="P543" i="12"/>
  <c r="O544" i="12"/>
  <c r="P544" i="12"/>
  <c r="O545" i="12"/>
  <c r="P545" i="12"/>
  <c r="O546" i="12"/>
  <c r="P546" i="12"/>
  <c r="O547" i="12"/>
  <c r="P547" i="12"/>
  <c r="O548" i="12"/>
  <c r="P548" i="12"/>
  <c r="O549" i="12"/>
  <c r="P549" i="12"/>
  <c r="O550" i="12"/>
  <c r="P550" i="12"/>
  <c r="O551" i="12"/>
  <c r="P551" i="12"/>
  <c r="O552" i="12"/>
  <c r="P552" i="12"/>
  <c r="O553" i="12"/>
  <c r="P553" i="12"/>
  <c r="O554" i="12"/>
  <c r="P554" i="12"/>
  <c r="O555" i="12"/>
  <c r="P555" i="12"/>
  <c r="O556" i="12"/>
  <c r="P556" i="12"/>
  <c r="O557" i="12"/>
  <c r="P557" i="12"/>
  <c r="O558" i="12"/>
  <c r="P558" i="12"/>
  <c r="O559" i="12"/>
  <c r="P559" i="12"/>
  <c r="O560" i="12"/>
  <c r="P560" i="12"/>
  <c r="O561" i="12"/>
  <c r="P561" i="12"/>
  <c r="O562" i="12"/>
  <c r="P562" i="12"/>
  <c r="O563" i="12"/>
  <c r="P563" i="12"/>
  <c r="O564" i="12"/>
  <c r="P564" i="12"/>
  <c r="O565" i="12"/>
  <c r="P565" i="12"/>
  <c r="O566" i="12"/>
  <c r="P566" i="12"/>
  <c r="O567" i="12"/>
  <c r="P567" i="12"/>
  <c r="O568" i="12"/>
  <c r="P568" i="12"/>
  <c r="O569" i="12"/>
  <c r="P569" i="12"/>
  <c r="O570" i="12"/>
  <c r="P570" i="12"/>
  <c r="O571" i="12"/>
  <c r="P571" i="12"/>
  <c r="O572" i="12"/>
  <c r="P572" i="12"/>
  <c r="O573" i="12"/>
  <c r="P573" i="12"/>
  <c r="O574" i="12"/>
  <c r="P574" i="12"/>
  <c r="O575" i="12"/>
  <c r="P575" i="12"/>
  <c r="O576" i="12"/>
  <c r="P576" i="12"/>
  <c r="O577" i="12"/>
  <c r="P577" i="12"/>
  <c r="O578" i="12"/>
  <c r="P578" i="12"/>
  <c r="O579" i="12"/>
  <c r="P579" i="12"/>
  <c r="O580" i="12"/>
  <c r="P580" i="12"/>
  <c r="O581" i="12"/>
  <c r="P581" i="12"/>
  <c r="O582" i="12"/>
  <c r="P582" i="12"/>
  <c r="O583" i="12"/>
  <c r="P583" i="12"/>
  <c r="O584" i="12"/>
  <c r="P584" i="12"/>
  <c r="O585" i="12"/>
  <c r="P585" i="12"/>
  <c r="O586" i="12"/>
  <c r="P586" i="12"/>
  <c r="O587" i="12"/>
  <c r="P587" i="12"/>
  <c r="O588" i="12"/>
  <c r="P588" i="12"/>
  <c r="O589" i="12"/>
  <c r="P589" i="12"/>
  <c r="O590" i="12"/>
  <c r="P590" i="12"/>
  <c r="O591" i="12"/>
  <c r="P591" i="12"/>
  <c r="O592" i="12"/>
  <c r="P592" i="12"/>
  <c r="O593" i="12"/>
  <c r="P593" i="12"/>
  <c r="O594" i="12"/>
  <c r="P594" i="12"/>
  <c r="O595" i="12"/>
  <c r="P595" i="12"/>
  <c r="O596" i="12"/>
  <c r="P596" i="12"/>
  <c r="O597" i="12"/>
  <c r="P597" i="12"/>
  <c r="O598" i="12"/>
  <c r="P598" i="12"/>
  <c r="O599" i="12"/>
  <c r="P599" i="12"/>
  <c r="O600" i="12"/>
  <c r="P600" i="12"/>
  <c r="O601" i="12"/>
  <c r="P601" i="12"/>
  <c r="O602" i="12"/>
  <c r="P602" i="12"/>
  <c r="O603" i="12"/>
  <c r="P603" i="12"/>
  <c r="O604" i="12"/>
  <c r="P604" i="12"/>
  <c r="O605" i="12"/>
  <c r="P605" i="12"/>
  <c r="O606" i="12"/>
  <c r="P606" i="12"/>
  <c r="O607" i="12"/>
  <c r="P607" i="12"/>
  <c r="O608" i="12"/>
  <c r="P608" i="12"/>
  <c r="O609" i="12"/>
  <c r="P609" i="12"/>
  <c r="O610" i="12"/>
  <c r="P610" i="12"/>
  <c r="O611" i="12"/>
  <c r="P611" i="12"/>
  <c r="O612" i="12"/>
  <c r="P612" i="12"/>
  <c r="O613" i="12"/>
  <c r="P613" i="12"/>
  <c r="O614" i="12"/>
  <c r="P614" i="12"/>
  <c r="O615" i="12"/>
  <c r="P615" i="12"/>
  <c r="O616" i="12"/>
  <c r="P616" i="12"/>
  <c r="O617" i="12"/>
  <c r="P617" i="12"/>
  <c r="O618" i="12"/>
  <c r="P618" i="12"/>
  <c r="O619" i="12"/>
  <c r="P619" i="12"/>
  <c r="O620" i="12"/>
  <c r="P620" i="12"/>
  <c r="O621" i="12"/>
  <c r="P621" i="12"/>
  <c r="O622" i="12"/>
  <c r="P622" i="12"/>
  <c r="O623" i="12"/>
  <c r="P623" i="12"/>
  <c r="O624" i="12"/>
  <c r="P624" i="12"/>
  <c r="O625" i="12"/>
  <c r="P625" i="12"/>
  <c r="O626" i="12"/>
  <c r="P626" i="12"/>
  <c r="O627" i="12"/>
  <c r="P627" i="12"/>
  <c r="O628" i="12"/>
  <c r="P628" i="12"/>
  <c r="O629" i="12"/>
  <c r="P629" i="12"/>
  <c r="O630" i="12"/>
  <c r="P630" i="12"/>
  <c r="O631" i="12"/>
  <c r="P631" i="12"/>
  <c r="O632" i="12"/>
  <c r="P632" i="12"/>
  <c r="O633" i="12"/>
  <c r="P633" i="12"/>
  <c r="O634" i="12"/>
  <c r="P634" i="12"/>
  <c r="O635" i="12"/>
  <c r="P635" i="12"/>
  <c r="O636" i="12"/>
  <c r="P636" i="12"/>
  <c r="O637" i="12"/>
  <c r="P637" i="12"/>
  <c r="O638" i="12"/>
  <c r="P638" i="12"/>
  <c r="O639" i="12"/>
  <c r="P639" i="12"/>
  <c r="O640" i="12"/>
  <c r="P640" i="12"/>
  <c r="O641" i="12"/>
  <c r="P641" i="12"/>
  <c r="O642" i="12"/>
  <c r="P642" i="12"/>
  <c r="O643" i="12"/>
  <c r="P643" i="12"/>
  <c r="O644" i="12"/>
  <c r="P644" i="12"/>
  <c r="O645" i="12"/>
  <c r="P645" i="12"/>
  <c r="O646" i="12"/>
  <c r="P646" i="12"/>
  <c r="O647" i="12"/>
  <c r="P647" i="12"/>
  <c r="O648" i="12"/>
  <c r="P648" i="12"/>
  <c r="O649" i="12"/>
  <c r="P649" i="12"/>
  <c r="O650" i="12"/>
  <c r="P650" i="12"/>
  <c r="O651" i="12"/>
  <c r="P651" i="12"/>
  <c r="O652" i="12"/>
  <c r="P652" i="12"/>
  <c r="O653" i="12"/>
  <c r="P653" i="12"/>
  <c r="O654" i="12"/>
  <c r="P654" i="12"/>
  <c r="O655" i="12"/>
  <c r="P655" i="12"/>
  <c r="O656" i="12"/>
  <c r="P656" i="12"/>
  <c r="O657" i="12"/>
  <c r="P657" i="12"/>
  <c r="O658" i="12"/>
  <c r="P658" i="12"/>
  <c r="O659" i="12"/>
  <c r="P659" i="12"/>
  <c r="O660" i="12"/>
  <c r="P660" i="12"/>
  <c r="O661" i="12"/>
  <c r="P661" i="12"/>
  <c r="O662" i="12"/>
  <c r="P662" i="12"/>
  <c r="O663" i="12"/>
  <c r="P663" i="12"/>
  <c r="O664" i="12"/>
  <c r="P664" i="12"/>
  <c r="O665" i="12"/>
  <c r="P665" i="12"/>
  <c r="O666" i="12"/>
  <c r="P666" i="12"/>
  <c r="O667" i="12"/>
  <c r="P667" i="12"/>
  <c r="O668" i="12"/>
  <c r="P668" i="12"/>
  <c r="O669" i="12"/>
  <c r="P669" i="12"/>
  <c r="O670" i="12"/>
  <c r="P670" i="12"/>
  <c r="O671" i="12"/>
  <c r="P671" i="12"/>
  <c r="O672" i="12"/>
  <c r="P672" i="12"/>
  <c r="O673" i="12"/>
  <c r="P673" i="12"/>
  <c r="O674" i="12"/>
  <c r="P674" i="12"/>
  <c r="O675" i="12"/>
  <c r="P675" i="12"/>
  <c r="O676" i="12"/>
  <c r="P676" i="12"/>
  <c r="O677" i="12"/>
  <c r="P677" i="12"/>
  <c r="O678" i="12"/>
  <c r="P678" i="12"/>
  <c r="O679" i="12"/>
  <c r="P679" i="12"/>
  <c r="O680" i="12"/>
  <c r="P680" i="12"/>
  <c r="O681" i="12"/>
  <c r="P681" i="12"/>
  <c r="O682" i="12"/>
  <c r="P682" i="12"/>
  <c r="O683" i="12"/>
  <c r="P683" i="12"/>
  <c r="O684" i="12"/>
  <c r="P684" i="12"/>
  <c r="O685" i="12"/>
  <c r="P685" i="12"/>
  <c r="O686" i="12"/>
  <c r="P686" i="12"/>
  <c r="O687" i="12"/>
  <c r="P687" i="12"/>
  <c r="O688" i="12"/>
  <c r="P688" i="12"/>
  <c r="O689" i="12"/>
  <c r="P689" i="12"/>
  <c r="O690" i="12"/>
  <c r="P690" i="12"/>
  <c r="O691" i="12"/>
  <c r="P691" i="12"/>
  <c r="O692" i="12"/>
  <c r="P692" i="12"/>
  <c r="O693" i="12"/>
  <c r="P693" i="12"/>
  <c r="O694" i="12"/>
  <c r="P694" i="12"/>
  <c r="O695" i="12"/>
  <c r="P695" i="12"/>
  <c r="O696" i="12"/>
  <c r="P696" i="12"/>
  <c r="O697" i="12"/>
  <c r="P697" i="12"/>
  <c r="P2" i="12"/>
  <c r="O2" i="12"/>
  <c r="H114" i="12"/>
  <c r="O114" i="12"/>
  <c r="R697" i="12"/>
  <c r="R696" i="12"/>
  <c r="R695" i="12"/>
  <c r="R694" i="12"/>
  <c r="R693" i="12"/>
  <c r="R692" i="12"/>
  <c r="R691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9" i="12"/>
  <c r="R668" i="12"/>
  <c r="R667" i="12"/>
  <c r="R666" i="12"/>
  <c r="R665" i="12"/>
  <c r="R664" i="12"/>
  <c r="R663" i="12"/>
  <c r="R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R601" i="12"/>
  <c r="R600" i="12"/>
  <c r="R599" i="12"/>
  <c r="R598" i="12"/>
  <c r="R597" i="12"/>
  <c r="R596" i="12"/>
  <c r="R595" i="12"/>
  <c r="R594" i="12"/>
  <c r="R593" i="12"/>
  <c r="R592" i="12"/>
  <c r="R591" i="12"/>
  <c r="R590" i="12"/>
  <c r="R589" i="12"/>
  <c r="R588" i="12"/>
  <c r="R587" i="12"/>
  <c r="R586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R541" i="12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  <c r="Q424" i="12"/>
  <c r="Q371" i="12"/>
  <c r="Q370" i="12"/>
  <c r="Q360" i="12"/>
  <c r="Q356" i="12"/>
  <c r="Q258" i="12"/>
  <c r="Q237" i="12"/>
  <c r="Q235" i="12"/>
  <c r="Q231" i="12"/>
  <c r="Q230" i="12"/>
  <c r="Q228" i="12"/>
  <c r="D235" i="18"/>
  <c r="E235" i="18"/>
  <c r="D236" i="18"/>
  <c r="E236" i="18"/>
  <c r="F236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H420" i="18"/>
  <c r="J420" i="18"/>
  <c r="G421" i="18"/>
  <c r="G422" i="18"/>
  <c r="G423" i="18"/>
  <c r="G424" i="18"/>
  <c r="G425" i="18"/>
  <c r="G426" i="18"/>
  <c r="G427" i="18"/>
  <c r="G428" i="18"/>
  <c r="H428" i="18"/>
  <c r="J428" i="18"/>
  <c r="G227" i="18"/>
  <c r="I236" i="18"/>
  <c r="D228" i="18"/>
  <c r="D229" i="18"/>
  <c r="D230" i="18"/>
  <c r="D231" i="18"/>
  <c r="D233" i="18"/>
  <c r="D234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227" i="18"/>
  <c r="M109" i="12"/>
  <c r="Q109" i="12" s="1"/>
  <c r="M110" i="12"/>
  <c r="Q110" i="12" s="1"/>
  <c r="M111" i="12"/>
  <c r="Q111" i="12" s="1"/>
  <c r="M112" i="12"/>
  <c r="Q112" i="12" s="1"/>
  <c r="M113" i="12"/>
  <c r="Q113" i="12" s="1"/>
  <c r="M114" i="12"/>
  <c r="Q114" i="12" s="1"/>
  <c r="M115" i="12"/>
  <c r="Q115" i="12" s="1"/>
  <c r="M116" i="12"/>
  <c r="Q116" i="12" s="1"/>
  <c r="M117" i="12"/>
  <c r="Q117" i="12" s="1"/>
  <c r="M97" i="12"/>
  <c r="Q97" i="12" s="1"/>
  <c r="M123" i="12"/>
  <c r="Q123" i="12"/>
  <c r="M148" i="12"/>
  <c r="Q148" i="12" s="1"/>
  <c r="M697" i="12"/>
  <c r="Q697" i="12" s="1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L98" i="12"/>
  <c r="M98" i="12"/>
  <c r="Q98" i="12" s="1"/>
  <c r="L99" i="12"/>
  <c r="M99" i="12"/>
  <c r="Q99" i="12" s="1"/>
  <c r="L100" i="12"/>
  <c r="M100" i="12"/>
  <c r="Q100" i="12" s="1"/>
  <c r="L101" i="12"/>
  <c r="M101" i="12"/>
  <c r="Q101" i="12" s="1"/>
  <c r="L102" i="12"/>
  <c r="M102" i="12"/>
  <c r="Q102" i="12" s="1"/>
  <c r="L103" i="12"/>
  <c r="M103" i="12"/>
  <c r="L104" i="12"/>
  <c r="M104" i="12"/>
  <c r="L105" i="12"/>
  <c r="M105" i="12"/>
  <c r="Q105" i="12" s="1"/>
  <c r="L106" i="12"/>
  <c r="M106" i="12"/>
  <c r="Q106" i="12" s="1"/>
  <c r="L107" i="12"/>
  <c r="M107" i="12"/>
  <c r="Q107" i="12" s="1"/>
  <c r="L108" i="12"/>
  <c r="M108" i="12"/>
  <c r="Q108" i="12" s="1"/>
  <c r="M118" i="12"/>
  <c r="Q118" i="12" s="1"/>
  <c r="M119" i="12"/>
  <c r="Q119" i="12" s="1"/>
  <c r="M120" i="12"/>
  <c r="Q120" i="12" s="1"/>
  <c r="M121" i="12"/>
  <c r="Q121" i="12" s="1"/>
  <c r="M122" i="12"/>
  <c r="Q122" i="12" s="1"/>
  <c r="M124" i="12"/>
  <c r="Q124" i="12" s="1"/>
  <c r="M125" i="12"/>
  <c r="Q125" i="12" s="1"/>
  <c r="M126" i="12"/>
  <c r="Q126" i="12" s="1"/>
  <c r="M127" i="12"/>
  <c r="Q127" i="12" s="1"/>
  <c r="M128" i="12"/>
  <c r="Q128" i="12" s="1"/>
  <c r="M129" i="12"/>
  <c r="Q129" i="12" s="1"/>
  <c r="M130" i="12"/>
  <c r="Q130" i="12" s="1"/>
  <c r="M131" i="12"/>
  <c r="Q131" i="12" s="1"/>
  <c r="M132" i="12"/>
  <c r="Q132" i="12" s="1"/>
  <c r="M133" i="12"/>
  <c r="Q133" i="12" s="1"/>
  <c r="M134" i="12"/>
  <c r="Q134" i="12" s="1"/>
  <c r="M135" i="12"/>
  <c r="Q135" i="12" s="1"/>
  <c r="M136" i="12"/>
  <c r="Q136" i="12" s="1"/>
  <c r="M137" i="12"/>
  <c r="Q137" i="12" s="1"/>
  <c r="M138" i="12"/>
  <c r="Q138" i="12" s="1"/>
  <c r="M139" i="12"/>
  <c r="Q139" i="12" s="1"/>
  <c r="M140" i="12"/>
  <c r="Q140" i="12" s="1"/>
  <c r="M141" i="12"/>
  <c r="Q141" i="12" s="1"/>
  <c r="M142" i="12"/>
  <c r="Q142" i="12" s="1"/>
  <c r="M143" i="12"/>
  <c r="Q143" i="12" s="1"/>
  <c r="M144" i="12"/>
  <c r="Q144" i="12" s="1"/>
  <c r="M145" i="12"/>
  <c r="Q145" i="12" s="1"/>
  <c r="M146" i="12"/>
  <c r="Q146" i="12" s="1"/>
  <c r="M147" i="12"/>
  <c r="Q147" i="12" s="1"/>
  <c r="M149" i="12"/>
  <c r="Q149" i="12" s="1"/>
  <c r="M150" i="12"/>
  <c r="Q150" i="12" s="1"/>
  <c r="M151" i="12"/>
  <c r="Q151" i="12" s="1"/>
  <c r="M152" i="12"/>
  <c r="Q152" i="12" s="1"/>
  <c r="M153" i="12"/>
  <c r="Q153" i="12" s="1"/>
  <c r="M154" i="12"/>
  <c r="Q154" i="12" s="1"/>
  <c r="M155" i="12"/>
  <c r="Q155" i="12" s="1"/>
  <c r="M156" i="12"/>
  <c r="Q156" i="12" s="1"/>
  <c r="M157" i="12"/>
  <c r="Q157" i="12" s="1"/>
  <c r="M158" i="12"/>
  <c r="Q158" i="12" s="1"/>
  <c r="M159" i="12"/>
  <c r="Q159" i="12" s="1"/>
  <c r="M160" i="12"/>
  <c r="Q160" i="12" s="1"/>
  <c r="M161" i="12"/>
  <c r="Q161" i="12" s="1"/>
  <c r="M162" i="12"/>
  <c r="Q162" i="12" s="1"/>
  <c r="M163" i="12"/>
  <c r="Q163" i="12" s="1"/>
  <c r="M164" i="12"/>
  <c r="Q164" i="12" s="1"/>
  <c r="M165" i="12"/>
  <c r="Q165" i="12" s="1"/>
  <c r="M166" i="12"/>
  <c r="Q166" i="12" s="1"/>
  <c r="M167" i="12"/>
  <c r="Q167" i="12" s="1"/>
  <c r="M168" i="12"/>
  <c r="Q168" i="12" s="1"/>
  <c r="M169" i="12"/>
  <c r="Q169" i="12" s="1"/>
  <c r="M170" i="12"/>
  <c r="Q170" i="12" s="1"/>
  <c r="M171" i="12"/>
  <c r="Q171" i="12" s="1"/>
  <c r="M172" i="12"/>
  <c r="Q172" i="12" s="1"/>
  <c r="M173" i="12"/>
  <c r="Q173" i="12" s="1"/>
  <c r="M174" i="12"/>
  <c r="Q174" i="12" s="1"/>
  <c r="M175" i="12"/>
  <c r="Q175" i="12" s="1"/>
  <c r="M176" i="12"/>
  <c r="Q176" i="12" s="1"/>
  <c r="M177" i="12"/>
  <c r="Q177" i="12" s="1"/>
  <c r="M178" i="12"/>
  <c r="Q178" i="12" s="1"/>
  <c r="M179" i="12"/>
  <c r="Q179" i="12" s="1"/>
  <c r="M180" i="12"/>
  <c r="Q180" i="12" s="1"/>
  <c r="M181" i="12"/>
  <c r="Q181" i="12" s="1"/>
  <c r="M182" i="12"/>
  <c r="Q182" i="12" s="1"/>
  <c r="M183" i="12"/>
  <c r="Q183" i="12" s="1"/>
  <c r="M184" i="12"/>
  <c r="Q184" i="12" s="1"/>
  <c r="M185" i="12"/>
  <c r="Q185" i="12" s="1"/>
  <c r="M186" i="12"/>
  <c r="Q186" i="12" s="1"/>
  <c r="M187" i="12"/>
  <c r="Q187" i="12" s="1"/>
  <c r="M188" i="12"/>
  <c r="Q188" i="12" s="1"/>
  <c r="M189" i="12"/>
  <c r="Q189" i="12" s="1"/>
  <c r="M190" i="12"/>
  <c r="Q190" i="12" s="1"/>
  <c r="M191" i="12"/>
  <c r="Q191" i="12" s="1"/>
  <c r="M192" i="12"/>
  <c r="Q192" i="12" s="1"/>
  <c r="M193" i="12"/>
  <c r="Q193" i="12" s="1"/>
  <c r="M194" i="12"/>
  <c r="Q194" i="12" s="1"/>
  <c r="M195" i="12"/>
  <c r="Q195" i="12" s="1"/>
  <c r="M196" i="12"/>
  <c r="Q196" i="12" s="1"/>
  <c r="M197" i="12"/>
  <c r="Q197" i="12" s="1"/>
  <c r="M198" i="12"/>
  <c r="Q198" i="12" s="1"/>
  <c r="M199" i="12"/>
  <c r="Q199" i="12" s="1"/>
  <c r="M200" i="12"/>
  <c r="Q200" i="12" s="1"/>
  <c r="M201" i="12"/>
  <c r="Q201" i="12" s="1"/>
  <c r="M202" i="12"/>
  <c r="Q202" i="12" s="1"/>
  <c r="M203" i="12"/>
  <c r="Q203" i="12" s="1"/>
  <c r="M204" i="12"/>
  <c r="Q204" i="12" s="1"/>
  <c r="M205" i="12"/>
  <c r="Q205" i="12" s="1"/>
  <c r="M206" i="12"/>
  <c r="Q206" i="12" s="1"/>
  <c r="M207" i="12"/>
  <c r="Q207" i="12" s="1"/>
  <c r="M208" i="12"/>
  <c r="Q208" i="12" s="1"/>
  <c r="M209" i="12"/>
  <c r="Q209" i="12" s="1"/>
  <c r="M210" i="12"/>
  <c r="Q210" i="12" s="1"/>
  <c r="M211" i="12"/>
  <c r="Q211" i="12" s="1"/>
  <c r="M212" i="12"/>
  <c r="Q212" i="12" s="1"/>
  <c r="M213" i="12"/>
  <c r="Q213" i="12" s="1"/>
  <c r="M214" i="12"/>
  <c r="Q214" i="12" s="1"/>
  <c r="M215" i="12"/>
  <c r="Q215" i="12" s="1"/>
  <c r="M216" i="12"/>
  <c r="Q216" i="12" s="1"/>
  <c r="M217" i="12"/>
  <c r="Q217" i="12" s="1"/>
  <c r="M218" i="12"/>
  <c r="Q218" i="12" s="1"/>
  <c r="M219" i="12"/>
  <c r="Q219" i="12" s="1"/>
  <c r="M220" i="12"/>
  <c r="Q220" i="12" s="1"/>
  <c r="M221" i="12"/>
  <c r="Q221" i="12" s="1"/>
  <c r="M222" i="12"/>
  <c r="Q222" i="12" s="1"/>
  <c r="M223" i="12"/>
  <c r="Q223" i="12" s="1"/>
  <c r="M224" i="12"/>
  <c r="Q224" i="12" s="1"/>
  <c r="M225" i="12"/>
  <c r="Q225" i="12" s="1"/>
  <c r="M226" i="12"/>
  <c r="Q226" i="12" s="1"/>
  <c r="M227" i="12"/>
  <c r="Q227" i="12" s="1"/>
  <c r="M228" i="12"/>
  <c r="M229" i="12"/>
  <c r="Q229" i="12" s="1"/>
  <c r="M230" i="12"/>
  <c r="M231" i="12"/>
  <c r="M232" i="12"/>
  <c r="Q232" i="12" s="1"/>
  <c r="M233" i="12"/>
  <c r="Q233" i="12" s="1"/>
  <c r="M234" i="12"/>
  <c r="Q234" i="12" s="1"/>
  <c r="M235" i="12"/>
  <c r="M236" i="12"/>
  <c r="Q236" i="12" s="1"/>
  <c r="M237" i="12"/>
  <c r="M238" i="12"/>
  <c r="Q238" i="12" s="1"/>
  <c r="M239" i="12"/>
  <c r="Q239" i="12" s="1"/>
  <c r="M240" i="12"/>
  <c r="Q240" i="12" s="1"/>
  <c r="M241" i="12"/>
  <c r="Q241" i="12" s="1"/>
  <c r="M242" i="12"/>
  <c r="Q242" i="12" s="1"/>
  <c r="M243" i="12"/>
  <c r="Q243" i="12" s="1"/>
  <c r="M244" i="12"/>
  <c r="Q244" i="12" s="1"/>
  <c r="M245" i="12"/>
  <c r="Q245" i="12" s="1"/>
  <c r="M246" i="12"/>
  <c r="Q246" i="12" s="1"/>
  <c r="M247" i="12"/>
  <c r="Q247" i="12" s="1"/>
  <c r="M248" i="12"/>
  <c r="Q248" i="12" s="1"/>
  <c r="M249" i="12"/>
  <c r="Q249" i="12" s="1"/>
  <c r="M250" i="12"/>
  <c r="Q250" i="12" s="1"/>
  <c r="M251" i="12"/>
  <c r="Q251" i="12" s="1"/>
  <c r="M252" i="12"/>
  <c r="Q252" i="12" s="1"/>
  <c r="M253" i="12"/>
  <c r="Q253" i="12" s="1"/>
  <c r="M254" i="12"/>
  <c r="Q254" i="12" s="1"/>
  <c r="M255" i="12"/>
  <c r="Q255" i="12" s="1"/>
  <c r="M256" i="12"/>
  <c r="Q256" i="12" s="1"/>
  <c r="M257" i="12"/>
  <c r="Q257" i="12" s="1"/>
  <c r="M258" i="12"/>
  <c r="M259" i="12"/>
  <c r="Q259" i="12" s="1"/>
  <c r="M260" i="12"/>
  <c r="Q260" i="12" s="1"/>
  <c r="M261" i="12"/>
  <c r="Q261" i="12" s="1"/>
  <c r="M262" i="12"/>
  <c r="Q262" i="12" s="1"/>
  <c r="M263" i="12"/>
  <c r="Q263" i="12" s="1"/>
  <c r="M264" i="12"/>
  <c r="Q264" i="12" s="1"/>
  <c r="M265" i="12"/>
  <c r="Q265" i="12" s="1"/>
  <c r="M266" i="12"/>
  <c r="Q266" i="12" s="1"/>
  <c r="M267" i="12"/>
  <c r="Q267" i="12" s="1"/>
  <c r="M268" i="12"/>
  <c r="Q268" i="12"/>
  <c r="M269" i="12"/>
  <c r="Q269" i="12" s="1"/>
  <c r="M270" i="12"/>
  <c r="Q270" i="12" s="1"/>
  <c r="M271" i="12"/>
  <c r="Q271" i="12" s="1"/>
  <c r="M272" i="12"/>
  <c r="Q272" i="12" s="1"/>
  <c r="M273" i="12"/>
  <c r="Q273" i="12" s="1"/>
  <c r="M274" i="12"/>
  <c r="Q274" i="12" s="1"/>
  <c r="M275" i="12"/>
  <c r="Q275" i="12" s="1"/>
  <c r="M276" i="12"/>
  <c r="Q276" i="12" s="1"/>
  <c r="M277" i="12"/>
  <c r="Q277" i="12" s="1"/>
  <c r="M278" i="12"/>
  <c r="Q278" i="12" s="1"/>
  <c r="M279" i="12"/>
  <c r="Q279" i="12" s="1"/>
  <c r="M280" i="12"/>
  <c r="Q280" i="12" s="1"/>
  <c r="M281" i="12"/>
  <c r="Q281" i="12" s="1"/>
  <c r="M282" i="12"/>
  <c r="Q282" i="12" s="1"/>
  <c r="M283" i="12"/>
  <c r="Q283" i="12" s="1"/>
  <c r="M284" i="12"/>
  <c r="Q284" i="12" s="1"/>
  <c r="M285" i="12"/>
  <c r="Q285" i="12" s="1"/>
  <c r="M286" i="12"/>
  <c r="Q286" i="12" s="1"/>
  <c r="M287" i="12"/>
  <c r="Q287" i="12" s="1"/>
  <c r="M288" i="12"/>
  <c r="Q288" i="12" s="1"/>
  <c r="M289" i="12"/>
  <c r="Q289" i="12" s="1"/>
  <c r="M290" i="12"/>
  <c r="Q290" i="12" s="1"/>
  <c r="M291" i="12"/>
  <c r="Q291" i="12" s="1"/>
  <c r="M292" i="12"/>
  <c r="Q292" i="12" s="1"/>
  <c r="M293" i="12"/>
  <c r="Q293" i="12" s="1"/>
  <c r="M294" i="12"/>
  <c r="Q294" i="12" s="1"/>
  <c r="M295" i="12"/>
  <c r="Q295" i="12" s="1"/>
  <c r="M296" i="12"/>
  <c r="Q296" i="12" s="1"/>
  <c r="M297" i="12"/>
  <c r="Q297" i="12" s="1"/>
  <c r="M298" i="12"/>
  <c r="Q298" i="12" s="1"/>
  <c r="M299" i="12"/>
  <c r="Q299" i="12" s="1"/>
  <c r="M300" i="12"/>
  <c r="Q300" i="12" s="1"/>
  <c r="M301" i="12"/>
  <c r="Q301" i="12" s="1"/>
  <c r="M302" i="12"/>
  <c r="Q302" i="12" s="1"/>
  <c r="M303" i="12"/>
  <c r="Q303" i="12" s="1"/>
  <c r="M304" i="12"/>
  <c r="Q304" i="12" s="1"/>
  <c r="M305" i="12"/>
  <c r="Q305" i="12"/>
  <c r="M306" i="12"/>
  <c r="Q306" i="12" s="1"/>
  <c r="M307" i="12"/>
  <c r="Q307" i="12" s="1"/>
  <c r="M308" i="12"/>
  <c r="Q308" i="12" s="1"/>
  <c r="M309" i="12"/>
  <c r="Q309" i="12" s="1"/>
  <c r="M310" i="12"/>
  <c r="Q310" i="12" s="1"/>
  <c r="M311" i="12"/>
  <c r="Q311" i="12" s="1"/>
  <c r="M312" i="12"/>
  <c r="Q312" i="12" s="1"/>
  <c r="M313" i="12"/>
  <c r="Q313" i="12" s="1"/>
  <c r="M314" i="12"/>
  <c r="Q314" i="12" s="1"/>
  <c r="M315" i="12"/>
  <c r="Q315" i="12"/>
  <c r="M316" i="12"/>
  <c r="Q316" i="12" s="1"/>
  <c r="M317" i="12"/>
  <c r="Q317" i="12" s="1"/>
  <c r="M318" i="12"/>
  <c r="Q318" i="12" s="1"/>
  <c r="M319" i="12"/>
  <c r="Q319" i="12" s="1"/>
  <c r="M320" i="12"/>
  <c r="Q320" i="12" s="1"/>
  <c r="M321" i="12"/>
  <c r="Q321" i="12" s="1"/>
  <c r="M322" i="12"/>
  <c r="Q322" i="12" s="1"/>
  <c r="M323" i="12"/>
  <c r="Q323" i="12" s="1"/>
  <c r="M324" i="12"/>
  <c r="Q324" i="12" s="1"/>
  <c r="M325" i="12"/>
  <c r="Q325" i="12"/>
  <c r="M326" i="12"/>
  <c r="Q326" i="12" s="1"/>
  <c r="M327" i="12"/>
  <c r="Q327" i="12" s="1"/>
  <c r="M328" i="12"/>
  <c r="Q328" i="12" s="1"/>
  <c r="M329" i="12"/>
  <c r="Q329" i="12" s="1"/>
  <c r="M330" i="12"/>
  <c r="Q330" i="12" s="1"/>
  <c r="M331" i="12"/>
  <c r="Q331" i="12" s="1"/>
  <c r="M332" i="12"/>
  <c r="Q332" i="12" s="1"/>
  <c r="M333" i="12"/>
  <c r="Q333" i="12" s="1"/>
  <c r="M334" i="12"/>
  <c r="Q334" i="12" s="1"/>
  <c r="M335" i="12"/>
  <c r="Q335" i="12" s="1"/>
  <c r="M336" i="12"/>
  <c r="Q336" i="12" s="1"/>
  <c r="M337" i="12"/>
  <c r="Q337" i="12"/>
  <c r="M338" i="12"/>
  <c r="Q338" i="12" s="1"/>
  <c r="M339" i="12"/>
  <c r="Q339" i="12" s="1"/>
  <c r="M340" i="12"/>
  <c r="Q340" i="12" s="1"/>
  <c r="M341" i="12"/>
  <c r="Q341" i="12" s="1"/>
  <c r="M342" i="12"/>
  <c r="Q342" i="12" s="1"/>
  <c r="M343" i="12"/>
  <c r="Q343" i="12" s="1"/>
  <c r="M344" i="12"/>
  <c r="Q344" i="12" s="1"/>
  <c r="M345" i="12"/>
  <c r="Q345" i="12" s="1"/>
  <c r="M346" i="12"/>
  <c r="Q346" i="12" s="1"/>
  <c r="M347" i="12"/>
  <c r="Q347" i="12"/>
  <c r="M348" i="12"/>
  <c r="Q348" i="12" s="1"/>
  <c r="M349" i="12"/>
  <c r="Q349" i="12" s="1"/>
  <c r="M350" i="12"/>
  <c r="Q350" i="12" s="1"/>
  <c r="M351" i="12"/>
  <c r="Q351" i="12" s="1"/>
  <c r="M352" i="12"/>
  <c r="Q352" i="12" s="1"/>
  <c r="M353" i="12"/>
  <c r="Q353" i="12" s="1"/>
  <c r="M354" i="12"/>
  <c r="Q354" i="12" s="1"/>
  <c r="M355" i="12"/>
  <c r="Q355" i="12" s="1"/>
  <c r="M356" i="12"/>
  <c r="M357" i="12"/>
  <c r="Q357" i="12"/>
  <c r="M358" i="12"/>
  <c r="Q358" i="12" s="1"/>
  <c r="M359" i="12"/>
  <c r="Q359" i="12" s="1"/>
  <c r="M360" i="12"/>
  <c r="M361" i="12"/>
  <c r="Q361" i="12" s="1"/>
  <c r="M362" i="12"/>
  <c r="Q362" i="12" s="1"/>
  <c r="M363" i="12"/>
  <c r="Q363" i="12" s="1"/>
  <c r="M364" i="12"/>
  <c r="Q364" i="12"/>
  <c r="M365" i="12"/>
  <c r="Q365" i="12" s="1"/>
  <c r="M366" i="12"/>
  <c r="Q366" i="12" s="1"/>
  <c r="M367" i="12"/>
  <c r="Q367" i="12" s="1"/>
  <c r="M368" i="12"/>
  <c r="Q368" i="12" s="1"/>
  <c r="M369" i="12"/>
  <c r="Q369" i="12" s="1"/>
  <c r="M370" i="12"/>
  <c r="M371" i="12"/>
  <c r="M372" i="12"/>
  <c r="Q372" i="12" s="1"/>
  <c r="M373" i="12"/>
  <c r="Q373" i="12" s="1"/>
  <c r="M374" i="12"/>
  <c r="Q374" i="12" s="1"/>
  <c r="M375" i="12"/>
  <c r="Q375" i="12" s="1"/>
  <c r="M376" i="12"/>
  <c r="Q376" i="12" s="1"/>
  <c r="M377" i="12"/>
  <c r="Q377" i="12"/>
  <c r="M378" i="12"/>
  <c r="Q378" i="12" s="1"/>
  <c r="M379" i="12"/>
  <c r="Q379" i="12" s="1"/>
  <c r="M380" i="12"/>
  <c r="Q380" i="12" s="1"/>
  <c r="M381" i="12"/>
  <c r="Q381" i="12" s="1"/>
  <c r="M382" i="12"/>
  <c r="Q382" i="12" s="1"/>
  <c r="M383" i="12"/>
  <c r="Q383" i="12" s="1"/>
  <c r="M384" i="12"/>
  <c r="Q384" i="12" s="1"/>
  <c r="M385" i="12"/>
  <c r="Q385" i="12" s="1"/>
  <c r="M386" i="12"/>
  <c r="Q386" i="12" s="1"/>
  <c r="M387" i="12"/>
  <c r="Q387" i="12" s="1"/>
  <c r="M388" i="12"/>
  <c r="Q388" i="12" s="1"/>
  <c r="M389" i="12"/>
  <c r="Q389" i="12"/>
  <c r="M390" i="12"/>
  <c r="Q390" i="12" s="1"/>
  <c r="M391" i="12"/>
  <c r="Q391" i="12" s="1"/>
  <c r="M392" i="12"/>
  <c r="Q392" i="12" s="1"/>
  <c r="M393" i="12"/>
  <c r="Q393" i="12" s="1"/>
  <c r="M394" i="12"/>
  <c r="Q394" i="12" s="1"/>
  <c r="M395" i="12"/>
  <c r="Q395" i="12" s="1"/>
  <c r="M396" i="12"/>
  <c r="Q396" i="12" s="1"/>
  <c r="M397" i="12"/>
  <c r="Q397" i="12" s="1"/>
  <c r="M398" i="12"/>
  <c r="Q398" i="12" s="1"/>
  <c r="M399" i="12"/>
  <c r="Q399" i="12"/>
  <c r="M400" i="12"/>
  <c r="Q400" i="12" s="1"/>
  <c r="M401" i="12"/>
  <c r="Q401" i="12" s="1"/>
  <c r="M402" i="12"/>
  <c r="Q402" i="12" s="1"/>
  <c r="M403" i="12"/>
  <c r="Q403" i="12" s="1"/>
  <c r="M404" i="12"/>
  <c r="Q404" i="12" s="1"/>
  <c r="M405" i="12"/>
  <c r="Q405" i="12" s="1"/>
  <c r="M406" i="12"/>
  <c r="Q406" i="12" s="1"/>
  <c r="M407" i="12"/>
  <c r="Q407" i="12" s="1"/>
  <c r="M408" i="12"/>
  <c r="Q408" i="12" s="1"/>
  <c r="M409" i="12"/>
  <c r="Q409" i="12"/>
  <c r="M410" i="12"/>
  <c r="Q410" i="12" s="1"/>
  <c r="M411" i="12"/>
  <c r="Q411" i="12" s="1"/>
  <c r="M412" i="12"/>
  <c r="Q412" i="12" s="1"/>
  <c r="M413" i="12"/>
  <c r="Q413" i="12" s="1"/>
  <c r="M414" i="12"/>
  <c r="Q414" i="12" s="1"/>
  <c r="M415" i="12"/>
  <c r="Q415" i="12" s="1"/>
  <c r="M416" i="12"/>
  <c r="Q416" i="12" s="1"/>
  <c r="M417" i="12"/>
  <c r="Q417" i="12" s="1"/>
  <c r="M418" i="12"/>
  <c r="Q418" i="12" s="1"/>
  <c r="M419" i="12"/>
  <c r="Q419" i="12" s="1"/>
  <c r="M420" i="12"/>
  <c r="Q420" i="12" s="1"/>
  <c r="M421" i="12"/>
  <c r="Q421" i="12"/>
  <c r="M422" i="12"/>
  <c r="Q422" i="12" s="1"/>
  <c r="M423" i="12"/>
  <c r="Q423" i="12" s="1"/>
  <c r="M424" i="12"/>
  <c r="M425" i="12"/>
  <c r="Q425" i="12" s="1"/>
  <c r="M426" i="12"/>
  <c r="Q426" i="12" s="1"/>
  <c r="M427" i="12"/>
  <c r="Q427" i="12" s="1"/>
  <c r="M428" i="12"/>
  <c r="Q428" i="12" s="1"/>
  <c r="M429" i="12"/>
  <c r="Q429" i="12" s="1"/>
  <c r="M430" i="12"/>
  <c r="Q430" i="12" s="1"/>
  <c r="M431" i="12"/>
  <c r="Q431" i="12"/>
  <c r="M432" i="12"/>
  <c r="Q432" i="12" s="1"/>
  <c r="M433" i="12"/>
  <c r="Q433" i="12" s="1"/>
  <c r="M434" i="12"/>
  <c r="Q434" i="12" s="1"/>
  <c r="M435" i="12"/>
  <c r="Q435" i="12" s="1"/>
  <c r="M436" i="12"/>
  <c r="Q436" i="12" s="1"/>
  <c r="M437" i="12"/>
  <c r="Q437" i="12" s="1"/>
  <c r="M438" i="12"/>
  <c r="Q438" i="12" s="1"/>
  <c r="M439" i="12"/>
  <c r="Q439" i="12" s="1"/>
  <c r="M440" i="12"/>
  <c r="Q440" i="12" s="1"/>
  <c r="M441" i="12"/>
  <c r="Q441" i="12"/>
  <c r="M442" i="12"/>
  <c r="Q442" i="12" s="1"/>
  <c r="M443" i="12"/>
  <c r="Q443" i="12" s="1"/>
  <c r="M444" i="12"/>
  <c r="Q444" i="12" s="1"/>
  <c r="M445" i="12"/>
  <c r="Q445" i="12" s="1"/>
  <c r="M446" i="12"/>
  <c r="Q446" i="12" s="1"/>
  <c r="M447" i="12"/>
  <c r="Q447" i="12" s="1"/>
  <c r="M448" i="12"/>
  <c r="Q448" i="12" s="1"/>
  <c r="M449" i="12"/>
  <c r="Q449" i="12" s="1"/>
  <c r="M450" i="12"/>
  <c r="Q450" i="12" s="1"/>
  <c r="M451" i="12"/>
  <c r="Q451" i="12" s="1"/>
  <c r="M452" i="12"/>
  <c r="Q452" i="12" s="1"/>
  <c r="M453" i="12"/>
  <c r="Q453" i="12"/>
  <c r="M454" i="12"/>
  <c r="Q454" i="12" s="1"/>
  <c r="M455" i="12"/>
  <c r="Q455" i="12" s="1"/>
  <c r="M456" i="12"/>
  <c r="Q456" i="12" s="1"/>
  <c r="M457" i="12"/>
  <c r="Q457" i="12" s="1"/>
  <c r="M458" i="12"/>
  <c r="Q458" i="12" s="1"/>
  <c r="M459" i="12"/>
  <c r="Q459" i="12" s="1"/>
  <c r="M460" i="12"/>
  <c r="Q460" i="12" s="1"/>
  <c r="M461" i="12"/>
  <c r="Q461" i="12" s="1"/>
  <c r="M462" i="12"/>
  <c r="Q462" i="12" s="1"/>
  <c r="M463" i="12"/>
  <c r="Q463" i="12"/>
  <c r="M464" i="12"/>
  <c r="Q464" i="12" s="1"/>
  <c r="M465" i="12"/>
  <c r="Q465" i="12" s="1"/>
  <c r="M466" i="12"/>
  <c r="Q466" i="12" s="1"/>
  <c r="M467" i="12"/>
  <c r="Q467" i="12" s="1"/>
  <c r="M468" i="12"/>
  <c r="Q468" i="12" s="1"/>
  <c r="M469" i="12"/>
  <c r="Q469" i="12" s="1"/>
  <c r="M470" i="12"/>
  <c r="Q470" i="12" s="1"/>
  <c r="M471" i="12"/>
  <c r="Q471" i="12" s="1"/>
  <c r="M472" i="12"/>
  <c r="Q472" i="12" s="1"/>
  <c r="M473" i="12"/>
  <c r="Q473" i="12"/>
  <c r="M474" i="12"/>
  <c r="Q474" i="12" s="1"/>
  <c r="M475" i="12"/>
  <c r="Q475" i="12" s="1"/>
  <c r="M476" i="12"/>
  <c r="Q476" i="12" s="1"/>
  <c r="M477" i="12"/>
  <c r="Q477" i="12" s="1"/>
  <c r="M478" i="12"/>
  <c r="Q478" i="12" s="1"/>
  <c r="M479" i="12"/>
  <c r="Q479" i="12" s="1"/>
  <c r="M480" i="12"/>
  <c r="Q480" i="12" s="1"/>
  <c r="M481" i="12"/>
  <c r="Q481" i="12" s="1"/>
  <c r="M482" i="12"/>
  <c r="Q482" i="12" s="1"/>
  <c r="M483" i="12"/>
  <c r="Q483" i="12" s="1"/>
  <c r="M484" i="12"/>
  <c r="Q484" i="12" s="1"/>
  <c r="M485" i="12"/>
  <c r="Q485" i="12"/>
  <c r="M486" i="12"/>
  <c r="Q486" i="12" s="1"/>
  <c r="M487" i="12"/>
  <c r="Q487" i="12" s="1"/>
  <c r="M488" i="12"/>
  <c r="Q488" i="12" s="1"/>
  <c r="M489" i="12"/>
  <c r="Q489" i="12" s="1"/>
  <c r="M490" i="12"/>
  <c r="Q490" i="12" s="1"/>
  <c r="M491" i="12"/>
  <c r="Q491" i="12" s="1"/>
  <c r="M492" i="12"/>
  <c r="Q492" i="12" s="1"/>
  <c r="M493" i="12"/>
  <c r="Q493" i="12" s="1"/>
  <c r="M494" i="12"/>
  <c r="Q494" i="12" s="1"/>
  <c r="M495" i="12"/>
  <c r="Q495" i="12"/>
  <c r="M496" i="12"/>
  <c r="Q496" i="12" s="1"/>
  <c r="M497" i="12"/>
  <c r="Q497" i="12" s="1"/>
  <c r="M498" i="12"/>
  <c r="Q498" i="12" s="1"/>
  <c r="M499" i="12"/>
  <c r="Q499" i="12" s="1"/>
  <c r="M500" i="12"/>
  <c r="Q500" i="12" s="1"/>
  <c r="M501" i="12"/>
  <c r="Q501" i="12" s="1"/>
  <c r="M502" i="12"/>
  <c r="Q502" i="12" s="1"/>
  <c r="M503" i="12"/>
  <c r="Q503" i="12" s="1"/>
  <c r="M504" i="12"/>
  <c r="Q504" i="12" s="1"/>
  <c r="M505" i="12"/>
  <c r="Q505" i="12"/>
  <c r="M506" i="12"/>
  <c r="Q506" i="12" s="1"/>
  <c r="M507" i="12"/>
  <c r="Q507" i="12" s="1"/>
  <c r="M508" i="12"/>
  <c r="Q508" i="12" s="1"/>
  <c r="M509" i="12"/>
  <c r="Q509" i="12" s="1"/>
  <c r="M510" i="12"/>
  <c r="Q510" i="12" s="1"/>
  <c r="M511" i="12"/>
  <c r="Q511" i="12" s="1"/>
  <c r="M512" i="12"/>
  <c r="Q512" i="12" s="1"/>
  <c r="M513" i="12"/>
  <c r="Q513" i="12" s="1"/>
  <c r="M514" i="12"/>
  <c r="Q514" i="12" s="1"/>
  <c r="M515" i="12"/>
  <c r="Q515" i="12" s="1"/>
  <c r="M516" i="12"/>
  <c r="Q516" i="12" s="1"/>
  <c r="M517" i="12"/>
  <c r="Q517" i="12"/>
  <c r="M518" i="12"/>
  <c r="Q518" i="12" s="1"/>
  <c r="M519" i="12"/>
  <c r="Q519" i="12" s="1"/>
  <c r="M520" i="12"/>
  <c r="Q520" i="12" s="1"/>
  <c r="M521" i="12"/>
  <c r="Q521" i="12" s="1"/>
  <c r="M522" i="12"/>
  <c r="Q522" i="12" s="1"/>
  <c r="M523" i="12"/>
  <c r="Q523" i="12" s="1"/>
  <c r="M524" i="12"/>
  <c r="Q524" i="12" s="1"/>
  <c r="M525" i="12"/>
  <c r="Q525" i="12" s="1"/>
  <c r="M526" i="12"/>
  <c r="Q526" i="12" s="1"/>
  <c r="M527" i="12"/>
  <c r="Q527" i="12"/>
  <c r="M528" i="12"/>
  <c r="Q528" i="12" s="1"/>
  <c r="M529" i="12"/>
  <c r="Q529" i="12" s="1"/>
  <c r="M530" i="12"/>
  <c r="Q530" i="12" s="1"/>
  <c r="M531" i="12"/>
  <c r="Q531" i="12" s="1"/>
  <c r="M532" i="12"/>
  <c r="Q532" i="12" s="1"/>
  <c r="M533" i="12"/>
  <c r="Q533" i="12" s="1"/>
  <c r="M534" i="12"/>
  <c r="Q534" i="12" s="1"/>
  <c r="M535" i="12"/>
  <c r="Q535" i="12" s="1"/>
  <c r="M536" i="12"/>
  <c r="Q536" i="12" s="1"/>
  <c r="M537" i="12"/>
  <c r="Q537" i="12" s="1"/>
  <c r="M538" i="12"/>
  <c r="Q538" i="12" s="1"/>
  <c r="M539" i="12"/>
  <c r="Q539" i="12" s="1"/>
  <c r="M540" i="12"/>
  <c r="Q540" i="12" s="1"/>
  <c r="M541" i="12"/>
  <c r="Q541" i="12" s="1"/>
  <c r="M542" i="12"/>
  <c r="Q542" i="12" s="1"/>
  <c r="M543" i="12"/>
  <c r="Q543" i="12" s="1"/>
  <c r="M544" i="12"/>
  <c r="Q544" i="12" s="1"/>
  <c r="M545" i="12"/>
  <c r="Q545" i="12" s="1"/>
  <c r="M546" i="12"/>
  <c r="Q546" i="12" s="1"/>
  <c r="M547" i="12"/>
  <c r="Q547" i="12" s="1"/>
  <c r="M548" i="12"/>
  <c r="Q548" i="12" s="1"/>
  <c r="M549" i="12"/>
  <c r="Q549" i="12" s="1"/>
  <c r="M550" i="12"/>
  <c r="Q550" i="12" s="1"/>
  <c r="M551" i="12"/>
  <c r="Q551" i="12" s="1"/>
  <c r="M552" i="12"/>
  <c r="Q552" i="12" s="1"/>
  <c r="M553" i="12"/>
  <c r="Q553" i="12" s="1"/>
  <c r="M554" i="12"/>
  <c r="Q554" i="12" s="1"/>
  <c r="M555" i="12"/>
  <c r="Q555" i="12" s="1"/>
  <c r="M556" i="12"/>
  <c r="Q556" i="12" s="1"/>
  <c r="M557" i="12"/>
  <c r="Q557" i="12" s="1"/>
  <c r="M558" i="12"/>
  <c r="Q558" i="12" s="1"/>
  <c r="M559" i="12"/>
  <c r="Q559" i="12" s="1"/>
  <c r="M560" i="12"/>
  <c r="Q560" i="12" s="1"/>
  <c r="M561" i="12"/>
  <c r="Q561" i="12" s="1"/>
  <c r="M562" i="12"/>
  <c r="Q562" i="12" s="1"/>
  <c r="M563" i="12"/>
  <c r="Q563" i="12" s="1"/>
  <c r="M564" i="12"/>
  <c r="Q564" i="12" s="1"/>
  <c r="M565" i="12"/>
  <c r="Q565" i="12" s="1"/>
  <c r="M566" i="12"/>
  <c r="Q566" i="12" s="1"/>
  <c r="M567" i="12"/>
  <c r="Q567" i="12" s="1"/>
  <c r="M568" i="12"/>
  <c r="Q568" i="12" s="1"/>
  <c r="M569" i="12"/>
  <c r="Q569" i="12" s="1"/>
  <c r="M570" i="12"/>
  <c r="Q570" i="12" s="1"/>
  <c r="M571" i="12"/>
  <c r="Q571" i="12" s="1"/>
  <c r="M572" i="12"/>
  <c r="Q572" i="12" s="1"/>
  <c r="M573" i="12"/>
  <c r="Q573" i="12" s="1"/>
  <c r="M574" i="12"/>
  <c r="Q574" i="12" s="1"/>
  <c r="M575" i="12"/>
  <c r="Q575" i="12" s="1"/>
  <c r="M576" i="12"/>
  <c r="Q576" i="12" s="1"/>
  <c r="M577" i="12"/>
  <c r="Q577" i="12" s="1"/>
  <c r="M578" i="12"/>
  <c r="Q578" i="12" s="1"/>
  <c r="M579" i="12"/>
  <c r="Q579" i="12" s="1"/>
  <c r="M580" i="12"/>
  <c r="Q580" i="12" s="1"/>
  <c r="M581" i="12"/>
  <c r="Q581" i="12" s="1"/>
  <c r="M582" i="12"/>
  <c r="Q582" i="12" s="1"/>
  <c r="M583" i="12"/>
  <c r="Q583" i="12" s="1"/>
  <c r="M584" i="12"/>
  <c r="Q584" i="12" s="1"/>
  <c r="M585" i="12"/>
  <c r="Q585" i="12" s="1"/>
  <c r="M586" i="12"/>
  <c r="Q586" i="12" s="1"/>
  <c r="M587" i="12"/>
  <c r="Q587" i="12" s="1"/>
  <c r="M588" i="12"/>
  <c r="Q588" i="12" s="1"/>
  <c r="M589" i="12"/>
  <c r="Q589" i="12" s="1"/>
  <c r="M590" i="12"/>
  <c r="Q590" i="12" s="1"/>
  <c r="M591" i="12"/>
  <c r="Q591" i="12" s="1"/>
  <c r="M592" i="12"/>
  <c r="Q592" i="12" s="1"/>
  <c r="M593" i="12"/>
  <c r="Q593" i="12" s="1"/>
  <c r="M594" i="12"/>
  <c r="Q594" i="12" s="1"/>
  <c r="M595" i="12"/>
  <c r="Q595" i="12" s="1"/>
  <c r="M596" i="12"/>
  <c r="Q596" i="12" s="1"/>
  <c r="M597" i="12"/>
  <c r="Q597" i="12" s="1"/>
  <c r="M598" i="12"/>
  <c r="Q598" i="12" s="1"/>
  <c r="M599" i="12"/>
  <c r="Q599" i="12" s="1"/>
  <c r="M600" i="12"/>
  <c r="Q600" i="12" s="1"/>
  <c r="M601" i="12"/>
  <c r="Q601" i="12" s="1"/>
  <c r="M602" i="12"/>
  <c r="Q602" i="12" s="1"/>
  <c r="M603" i="12"/>
  <c r="Q603" i="12" s="1"/>
  <c r="M604" i="12"/>
  <c r="Q604" i="12" s="1"/>
  <c r="M605" i="12"/>
  <c r="Q605" i="12" s="1"/>
  <c r="M606" i="12"/>
  <c r="Q606" i="12" s="1"/>
  <c r="M607" i="12"/>
  <c r="Q607" i="12" s="1"/>
  <c r="M608" i="12"/>
  <c r="Q608" i="12" s="1"/>
  <c r="M609" i="12"/>
  <c r="Q609" i="12" s="1"/>
  <c r="M610" i="12"/>
  <c r="Q610" i="12" s="1"/>
  <c r="M611" i="12"/>
  <c r="Q611" i="12" s="1"/>
  <c r="M612" i="12"/>
  <c r="Q612" i="12"/>
  <c r="M613" i="12"/>
  <c r="Q613" i="12" s="1"/>
  <c r="M614" i="12"/>
  <c r="Q614" i="12" s="1"/>
  <c r="M615" i="12"/>
  <c r="Q615" i="12" s="1"/>
  <c r="M616" i="12"/>
  <c r="Q616" i="12" s="1"/>
  <c r="M617" i="12"/>
  <c r="Q617" i="12" s="1"/>
  <c r="M618" i="12"/>
  <c r="Q618" i="12" s="1"/>
  <c r="M619" i="12"/>
  <c r="Q619" i="12" s="1"/>
  <c r="M620" i="12"/>
  <c r="Q620" i="12" s="1"/>
  <c r="M621" i="12"/>
  <c r="Q621" i="12" s="1"/>
  <c r="M622" i="12"/>
  <c r="Q622" i="12" s="1"/>
  <c r="M623" i="12"/>
  <c r="Q623" i="12" s="1"/>
  <c r="M624" i="12"/>
  <c r="Q624" i="12"/>
  <c r="M625" i="12"/>
  <c r="Q625" i="12" s="1"/>
  <c r="M626" i="12"/>
  <c r="Q626" i="12" s="1"/>
  <c r="M627" i="12"/>
  <c r="Q627" i="12" s="1"/>
  <c r="M628" i="12"/>
  <c r="Q628" i="12" s="1"/>
  <c r="M629" i="12"/>
  <c r="Q629" i="12" s="1"/>
  <c r="M630" i="12"/>
  <c r="Q630" i="12" s="1"/>
  <c r="M631" i="12"/>
  <c r="Q631" i="12" s="1"/>
  <c r="M632" i="12"/>
  <c r="Q632" i="12" s="1"/>
  <c r="M633" i="12"/>
  <c r="Q633" i="12" s="1"/>
  <c r="M634" i="12"/>
  <c r="Q634" i="12"/>
  <c r="M635" i="12"/>
  <c r="Q635" i="12" s="1"/>
  <c r="M636" i="12"/>
  <c r="Q636" i="12" s="1"/>
  <c r="M637" i="12"/>
  <c r="Q637" i="12" s="1"/>
  <c r="M638" i="12"/>
  <c r="Q638" i="12" s="1"/>
  <c r="M639" i="12"/>
  <c r="Q639" i="12" s="1"/>
  <c r="M640" i="12"/>
  <c r="Q640" i="12" s="1"/>
  <c r="M641" i="12"/>
  <c r="Q641" i="12" s="1"/>
  <c r="M642" i="12"/>
  <c r="Q642" i="12" s="1"/>
  <c r="M643" i="12"/>
  <c r="Q643" i="12" s="1"/>
  <c r="M644" i="12"/>
  <c r="Q644" i="12"/>
  <c r="M645" i="12"/>
  <c r="Q645" i="12" s="1"/>
  <c r="M646" i="12"/>
  <c r="Q646" i="12" s="1"/>
  <c r="M647" i="12"/>
  <c r="Q647" i="12" s="1"/>
  <c r="M648" i="12"/>
  <c r="Q648" i="12" s="1"/>
  <c r="M649" i="12"/>
  <c r="Q649" i="12" s="1"/>
  <c r="M650" i="12"/>
  <c r="Q650" i="12" s="1"/>
  <c r="M651" i="12"/>
  <c r="Q651" i="12" s="1"/>
  <c r="M652" i="12"/>
  <c r="Q652" i="12" s="1"/>
  <c r="M653" i="12"/>
  <c r="Q653" i="12" s="1"/>
  <c r="M654" i="12"/>
  <c r="Q654" i="12" s="1"/>
  <c r="M655" i="12"/>
  <c r="Q655" i="12" s="1"/>
  <c r="M656" i="12"/>
  <c r="Q656" i="12"/>
  <c r="M657" i="12"/>
  <c r="Q657" i="12" s="1"/>
  <c r="M658" i="12"/>
  <c r="Q658" i="12" s="1"/>
  <c r="M659" i="12"/>
  <c r="Q659" i="12" s="1"/>
  <c r="M660" i="12"/>
  <c r="Q660" i="12" s="1"/>
  <c r="M661" i="12"/>
  <c r="Q661" i="12" s="1"/>
  <c r="M662" i="12"/>
  <c r="Q662" i="12" s="1"/>
  <c r="M663" i="12"/>
  <c r="Q663" i="12" s="1"/>
  <c r="M664" i="12"/>
  <c r="Q664" i="12" s="1"/>
  <c r="M665" i="12"/>
  <c r="Q665" i="12" s="1"/>
  <c r="M666" i="12"/>
  <c r="Q666" i="12"/>
  <c r="M667" i="12"/>
  <c r="Q667" i="12" s="1"/>
  <c r="M668" i="12"/>
  <c r="Q668" i="12" s="1"/>
  <c r="M669" i="12"/>
  <c r="Q669" i="12" s="1"/>
  <c r="M670" i="12"/>
  <c r="Q670" i="12" s="1"/>
  <c r="M671" i="12"/>
  <c r="Q671" i="12" s="1"/>
  <c r="M672" i="12"/>
  <c r="Q672" i="12" s="1"/>
  <c r="M673" i="12"/>
  <c r="Q673" i="12" s="1"/>
  <c r="M674" i="12"/>
  <c r="Q674" i="12" s="1"/>
  <c r="M675" i="12"/>
  <c r="Q675" i="12" s="1"/>
  <c r="M676" i="12"/>
  <c r="Q676" i="12"/>
  <c r="M677" i="12"/>
  <c r="Q677" i="12" s="1"/>
  <c r="M678" i="12"/>
  <c r="Q678" i="12" s="1"/>
  <c r="M679" i="12"/>
  <c r="Q679" i="12" s="1"/>
  <c r="M680" i="12"/>
  <c r="Q680" i="12" s="1"/>
  <c r="M681" i="12"/>
  <c r="Q681" i="12" s="1"/>
  <c r="M682" i="12"/>
  <c r="Q682" i="12" s="1"/>
  <c r="M683" i="12"/>
  <c r="Q683" i="12" s="1"/>
  <c r="M684" i="12"/>
  <c r="Q684" i="12" s="1"/>
  <c r="M685" i="12"/>
  <c r="Q685" i="12" s="1"/>
  <c r="M686" i="12"/>
  <c r="Q686" i="12" s="1"/>
  <c r="M687" i="12"/>
  <c r="Q687" i="12" s="1"/>
  <c r="M688" i="12"/>
  <c r="Q688" i="12"/>
  <c r="M689" i="12"/>
  <c r="Q689" i="12" s="1"/>
  <c r="M690" i="12"/>
  <c r="Q690" i="12" s="1"/>
  <c r="M691" i="12"/>
  <c r="Q691" i="12" s="1"/>
  <c r="M692" i="12"/>
  <c r="Q692" i="12" s="1"/>
  <c r="M693" i="12"/>
  <c r="Q693" i="12" s="1"/>
  <c r="M694" i="12"/>
  <c r="Q694" i="12" s="1"/>
  <c r="M695" i="12"/>
  <c r="Q695" i="12" s="1"/>
  <c r="M696" i="12"/>
  <c r="Q696" i="12" s="1"/>
  <c r="D5" i="5"/>
  <c r="D8" i="5"/>
  <c r="D22" i="5"/>
  <c r="D271" i="5"/>
  <c r="D10" i="5"/>
  <c r="D18" i="5"/>
  <c r="D20" i="5"/>
  <c r="D24" i="5"/>
  <c r="D27" i="5"/>
  <c r="D31" i="5"/>
  <c r="D33" i="5"/>
  <c r="D36" i="5"/>
  <c r="D38" i="5"/>
  <c r="D40" i="5"/>
  <c r="D42" i="5"/>
  <c r="D44" i="5"/>
  <c r="D47" i="5"/>
  <c r="D51" i="5"/>
  <c r="D57" i="5"/>
  <c r="D59" i="5"/>
  <c r="D61" i="5"/>
  <c r="D63" i="5"/>
  <c r="D65" i="5"/>
  <c r="D67" i="5"/>
  <c r="D70" i="5"/>
  <c r="D72" i="5"/>
  <c r="D78" i="5"/>
  <c r="D80" i="5"/>
  <c r="D82" i="5"/>
  <c r="D85" i="5"/>
  <c r="D87" i="5"/>
  <c r="D89" i="5"/>
  <c r="D91" i="5"/>
  <c r="D93" i="5"/>
  <c r="D95" i="5"/>
  <c r="D97" i="5"/>
  <c r="D99" i="5"/>
  <c r="D101" i="5"/>
  <c r="D105" i="5"/>
  <c r="D107" i="5"/>
  <c r="D109" i="5"/>
  <c r="D112" i="5"/>
  <c r="D114" i="5"/>
  <c r="D116" i="5"/>
  <c r="D118" i="5"/>
  <c r="D120" i="5"/>
  <c r="D125" i="5"/>
  <c r="D129" i="5"/>
  <c r="D133" i="5"/>
  <c r="D135" i="5"/>
  <c r="D137" i="5"/>
  <c r="D140" i="5"/>
  <c r="D145" i="5"/>
  <c r="D147" i="5"/>
  <c r="D153" i="5"/>
  <c r="D167" i="5"/>
  <c r="D169" i="5"/>
  <c r="D185" i="5"/>
  <c r="D190" i="5"/>
  <c r="D197" i="5"/>
  <c r="D201" i="5"/>
  <c r="D207" i="5"/>
  <c r="D210" i="5"/>
  <c r="D213" i="5"/>
  <c r="D215" i="5"/>
  <c r="D217" i="5"/>
  <c r="D219" i="5"/>
  <c r="D221" i="5"/>
  <c r="D223" i="5"/>
  <c r="D225" i="5"/>
  <c r="D227" i="5"/>
  <c r="D229" i="5"/>
  <c r="D231" i="5"/>
  <c r="D236" i="5"/>
  <c r="D238" i="5"/>
  <c r="D240" i="5"/>
  <c r="D242" i="5"/>
  <c r="D244" i="5"/>
  <c r="D246" i="5"/>
  <c r="D248" i="5"/>
  <c r="D251" i="5"/>
  <c r="D253" i="5"/>
  <c r="D255" i="5"/>
  <c r="D257" i="5"/>
  <c r="D259" i="5"/>
  <c r="D261" i="5"/>
  <c r="D265" i="5"/>
  <c r="D267" i="5"/>
  <c r="D269" i="5"/>
  <c r="B3" i="13"/>
  <c r="B12" i="13"/>
  <c r="H304" i="18"/>
  <c r="J304" i="18"/>
  <c r="F78" i="4"/>
  <c r="G78" i="4"/>
  <c r="H78" i="4"/>
  <c r="F94" i="4"/>
  <c r="G94" i="4"/>
  <c r="H94" i="4"/>
  <c r="F98" i="4"/>
  <c r="G98" i="4"/>
  <c r="H98" i="4"/>
  <c r="F102" i="4"/>
  <c r="G102" i="4"/>
  <c r="H102" i="4"/>
  <c r="F106" i="4"/>
  <c r="G106" i="4"/>
  <c r="H106" i="4"/>
  <c r="F126" i="4"/>
  <c r="G126" i="4"/>
  <c r="H126" i="4"/>
  <c r="F130" i="4"/>
  <c r="G130" i="4"/>
  <c r="H130" i="4"/>
  <c r="F134" i="4"/>
  <c r="G134" i="4"/>
  <c r="H134" i="4"/>
  <c r="F138" i="4"/>
  <c r="G138" i="4"/>
  <c r="H138" i="4"/>
  <c r="F142" i="4"/>
  <c r="G142" i="4"/>
  <c r="H142" i="4"/>
  <c r="F146" i="4"/>
  <c r="G146" i="4"/>
  <c r="H146" i="4"/>
  <c r="F150" i="4"/>
  <c r="G150" i="4"/>
  <c r="H150" i="4"/>
  <c r="F154" i="4"/>
  <c r="G154" i="4"/>
  <c r="H154" i="4"/>
  <c r="F158" i="4"/>
  <c r="G158" i="4"/>
  <c r="H158" i="4"/>
  <c r="F162" i="4"/>
  <c r="G162" i="4"/>
  <c r="H162" i="4"/>
  <c r="F75" i="4"/>
  <c r="G75" i="4"/>
  <c r="H75" i="4"/>
  <c r="F79" i="4"/>
  <c r="G79" i="4"/>
  <c r="H79" i="4"/>
  <c r="F82" i="4"/>
  <c r="G82" i="4"/>
  <c r="H82" i="4"/>
  <c r="F83" i="4"/>
  <c r="G83" i="4"/>
  <c r="F86" i="4"/>
  <c r="G86" i="4"/>
  <c r="H86" i="4"/>
  <c r="F87" i="4"/>
  <c r="G87" i="4"/>
  <c r="H87" i="4"/>
  <c r="F90" i="4"/>
  <c r="G90" i="4"/>
  <c r="F91" i="4"/>
  <c r="G91" i="4"/>
  <c r="H91" i="4"/>
  <c r="F95" i="4"/>
  <c r="G95" i="4"/>
  <c r="H95" i="4"/>
  <c r="F99" i="4"/>
  <c r="G99" i="4"/>
  <c r="H99" i="4"/>
  <c r="F103" i="4"/>
  <c r="G103" i="4"/>
  <c r="H103" i="4"/>
  <c r="F107" i="4"/>
  <c r="G107" i="4"/>
  <c r="F110" i="4"/>
  <c r="G110" i="4"/>
  <c r="F111" i="4"/>
  <c r="G111" i="4"/>
  <c r="F114" i="4"/>
  <c r="G114" i="4"/>
  <c r="H114" i="4"/>
  <c r="F115" i="4"/>
  <c r="G115" i="4"/>
  <c r="H115" i="4"/>
  <c r="F118" i="4"/>
  <c r="G118" i="4"/>
  <c r="H118" i="4"/>
  <c r="F119" i="4"/>
  <c r="G119" i="4"/>
  <c r="F122" i="4"/>
  <c r="G122" i="4"/>
  <c r="H122" i="4"/>
  <c r="F123" i="4"/>
  <c r="G123" i="4"/>
  <c r="F127" i="4"/>
  <c r="G127" i="4"/>
  <c r="H127" i="4"/>
  <c r="F131" i="4"/>
  <c r="G131" i="4"/>
  <c r="H131" i="4"/>
  <c r="F135" i="4"/>
  <c r="G135" i="4"/>
  <c r="H135" i="4"/>
  <c r="F139" i="4"/>
  <c r="G139" i="4"/>
  <c r="H139" i="4"/>
  <c r="F143" i="4"/>
  <c r="G143" i="4"/>
  <c r="H143" i="4"/>
  <c r="F147" i="4"/>
  <c r="G147" i="4"/>
  <c r="H147" i="4"/>
  <c r="F151" i="4"/>
  <c r="G151" i="4"/>
  <c r="H151" i="4"/>
  <c r="F155" i="4"/>
  <c r="G155" i="4"/>
  <c r="H155" i="4"/>
  <c r="F159" i="4"/>
  <c r="G159" i="4"/>
  <c r="H159" i="4"/>
  <c r="F163" i="4"/>
  <c r="G163" i="4"/>
  <c r="H163" i="4"/>
  <c r="F181" i="4"/>
  <c r="G181" i="4"/>
  <c r="H181" i="4"/>
  <c r="F3" i="4"/>
  <c r="G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F73" i="4"/>
  <c r="F74" i="4"/>
  <c r="F76" i="4"/>
  <c r="G76" i="4"/>
  <c r="H76" i="4"/>
  <c r="F77" i="4"/>
  <c r="G77" i="4"/>
  <c r="H77" i="4"/>
  <c r="F80" i="4"/>
  <c r="G80" i="4"/>
  <c r="F81" i="4"/>
  <c r="G81" i="4"/>
  <c r="F84" i="4"/>
  <c r="G84" i="4"/>
  <c r="H84" i="4"/>
  <c r="F85" i="4"/>
  <c r="G85" i="4"/>
  <c r="H85" i="4"/>
  <c r="F88" i="4"/>
  <c r="G88" i="4"/>
  <c r="H88" i="4"/>
  <c r="F89" i="4"/>
  <c r="G89" i="4"/>
  <c r="H89" i="4"/>
  <c r="F92" i="4"/>
  <c r="G92" i="4"/>
  <c r="H92" i="4"/>
  <c r="F93" i="4"/>
  <c r="G93" i="4"/>
  <c r="H93" i="4"/>
  <c r="F96" i="4"/>
  <c r="G96" i="4"/>
  <c r="H96" i="4"/>
  <c r="F97" i="4"/>
  <c r="G97" i="4"/>
  <c r="H97" i="4"/>
  <c r="F100" i="4"/>
  <c r="G100" i="4"/>
  <c r="H100" i="4"/>
  <c r="F101" i="4"/>
  <c r="G101" i="4"/>
  <c r="H101" i="4"/>
  <c r="F104" i="4"/>
  <c r="G104" i="4"/>
  <c r="H104" i="4"/>
  <c r="F105" i="4"/>
  <c r="G105" i="4"/>
  <c r="H105" i="4"/>
  <c r="F108" i="4"/>
  <c r="G108" i="4"/>
  <c r="F109" i="4"/>
  <c r="G109" i="4"/>
  <c r="F112" i="4"/>
  <c r="G112" i="4"/>
  <c r="F113" i="4"/>
  <c r="G113" i="4"/>
  <c r="H113" i="4"/>
  <c r="F116" i="4"/>
  <c r="G116" i="4"/>
  <c r="H116" i="4"/>
  <c r="F117" i="4"/>
  <c r="G117" i="4"/>
  <c r="H117" i="4"/>
  <c r="F120" i="4"/>
  <c r="G120" i="4"/>
  <c r="H120" i="4"/>
  <c r="F121" i="4"/>
  <c r="G121" i="4"/>
  <c r="H121" i="4"/>
  <c r="F124" i="4"/>
  <c r="G124" i="4"/>
  <c r="H124" i="4"/>
  <c r="F125" i="4"/>
  <c r="G125" i="4"/>
  <c r="H125" i="4"/>
  <c r="F128" i="4"/>
  <c r="G128" i="4"/>
  <c r="H128" i="4"/>
  <c r="F129" i="4"/>
  <c r="G129" i="4"/>
  <c r="H129" i="4"/>
  <c r="F132" i="4"/>
  <c r="G132" i="4"/>
  <c r="H132" i="4"/>
  <c r="F133" i="4"/>
  <c r="G133" i="4"/>
  <c r="H133" i="4"/>
  <c r="F136" i="4"/>
  <c r="G136" i="4"/>
  <c r="H136" i="4"/>
  <c r="F137" i="4"/>
  <c r="G137" i="4"/>
  <c r="H137" i="4"/>
  <c r="F140" i="4"/>
  <c r="G140" i="4"/>
  <c r="H140" i="4"/>
  <c r="F141" i="4"/>
  <c r="G141" i="4"/>
  <c r="H141" i="4"/>
  <c r="F144" i="4"/>
  <c r="G144" i="4"/>
  <c r="H144" i="4"/>
  <c r="F145" i="4"/>
  <c r="G145" i="4"/>
  <c r="H145" i="4"/>
  <c r="F148" i="4"/>
  <c r="G148" i="4"/>
  <c r="H148" i="4"/>
  <c r="F149" i="4"/>
  <c r="G149" i="4"/>
  <c r="H149" i="4"/>
  <c r="F152" i="4"/>
  <c r="G152" i="4"/>
  <c r="H152" i="4"/>
  <c r="F153" i="4"/>
  <c r="G153" i="4"/>
  <c r="H153" i="4"/>
  <c r="F156" i="4"/>
  <c r="G156" i="4"/>
  <c r="H156" i="4"/>
  <c r="F157" i="4"/>
  <c r="G157" i="4"/>
  <c r="H157" i="4"/>
  <c r="F160" i="4"/>
  <c r="G160" i="4"/>
  <c r="H160" i="4"/>
  <c r="F161" i="4"/>
  <c r="G161" i="4"/>
  <c r="H161" i="4"/>
  <c r="F164" i="4"/>
  <c r="G164" i="4"/>
  <c r="H164" i="4"/>
  <c r="F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2" i="4"/>
  <c r="G2" i="4"/>
  <c r="E182" i="4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2" i="1"/>
  <c r="Q104" i="12"/>
  <c r="Q93" i="12"/>
  <c r="Q103" i="12"/>
  <c r="Q96" i="12"/>
  <c r="Q94" i="12"/>
  <c r="Q92" i="12"/>
  <c r="Q90" i="12"/>
  <c r="Q95" i="12"/>
  <c r="Q91" i="12"/>
  <c r="E227" i="18"/>
  <c r="F227" i="18"/>
  <c r="F425" i="18"/>
  <c r="E425" i="18"/>
  <c r="F421" i="18"/>
  <c r="E421" i="18"/>
  <c r="F417" i="18"/>
  <c r="E417" i="18"/>
  <c r="E413" i="18"/>
  <c r="F413" i="18"/>
  <c r="F409" i="18"/>
  <c r="E409" i="18"/>
  <c r="I409" i="18"/>
  <c r="F405" i="18"/>
  <c r="I405" i="18"/>
  <c r="K405" i="18"/>
  <c r="E405" i="18"/>
  <c r="F401" i="18"/>
  <c r="E401" i="18"/>
  <c r="E397" i="18"/>
  <c r="F397" i="18"/>
  <c r="F393" i="18"/>
  <c r="E393" i="18"/>
  <c r="I393" i="18"/>
  <c r="K393" i="18"/>
  <c r="F389" i="18"/>
  <c r="E389" i="18"/>
  <c r="I389" i="18"/>
  <c r="K389" i="18"/>
  <c r="F385" i="18"/>
  <c r="E385" i="18"/>
  <c r="E381" i="18"/>
  <c r="F381" i="18"/>
  <c r="F377" i="18"/>
  <c r="E377" i="18"/>
  <c r="I377" i="18"/>
  <c r="F373" i="18"/>
  <c r="I373" i="18"/>
  <c r="K373" i="18"/>
  <c r="E373" i="18"/>
  <c r="F369" i="18"/>
  <c r="E369" i="18"/>
  <c r="E365" i="18"/>
  <c r="F365" i="18"/>
  <c r="F361" i="18"/>
  <c r="E361" i="18"/>
  <c r="I361" i="18"/>
  <c r="K361" i="18"/>
  <c r="F357" i="18"/>
  <c r="E357" i="18"/>
  <c r="F353" i="18"/>
  <c r="I353" i="18"/>
  <c r="K353" i="18"/>
  <c r="E353" i="18"/>
  <c r="E349" i="18"/>
  <c r="F349" i="18"/>
  <c r="F345" i="18"/>
  <c r="E345" i="18"/>
  <c r="I345" i="18"/>
  <c r="F341" i="18"/>
  <c r="E341" i="18"/>
  <c r="F337" i="18"/>
  <c r="E337" i="18"/>
  <c r="I337" i="18"/>
  <c r="K337" i="18"/>
  <c r="E333" i="18"/>
  <c r="F333" i="18"/>
  <c r="F329" i="18"/>
  <c r="E329" i="18"/>
  <c r="I329" i="18"/>
  <c r="K329" i="18"/>
  <c r="E325" i="18"/>
  <c r="F325" i="18"/>
  <c r="E321" i="18"/>
  <c r="I321" i="18"/>
  <c r="K321" i="18"/>
  <c r="F321" i="18"/>
  <c r="E317" i="18"/>
  <c r="F317" i="18"/>
  <c r="F313" i="18"/>
  <c r="E313" i="18"/>
  <c r="I313" i="18"/>
  <c r="E309" i="18"/>
  <c r="F309" i="18"/>
  <c r="E305" i="18"/>
  <c r="F305" i="18"/>
  <c r="I305" i="18"/>
  <c r="K305" i="18"/>
  <c r="E301" i="18"/>
  <c r="F301" i="18"/>
  <c r="E297" i="18"/>
  <c r="I297" i="18"/>
  <c r="K297" i="18"/>
  <c r="F297" i="18"/>
  <c r="E293" i="18"/>
  <c r="F293" i="18"/>
  <c r="E289" i="18"/>
  <c r="I289" i="18"/>
  <c r="K289" i="18"/>
  <c r="F289" i="18"/>
  <c r="E285" i="18"/>
  <c r="I285" i="18"/>
  <c r="K285" i="18"/>
  <c r="F285" i="18"/>
  <c r="F281" i="18"/>
  <c r="E281" i="18"/>
  <c r="I281" i="18"/>
  <c r="K281" i="18"/>
  <c r="E277" i="18"/>
  <c r="F277" i="18"/>
  <c r="I277" i="18"/>
  <c r="E273" i="18"/>
  <c r="F273" i="18"/>
  <c r="E269" i="18"/>
  <c r="F269" i="18"/>
  <c r="I269" i="18"/>
  <c r="K269" i="18"/>
  <c r="F265" i="18"/>
  <c r="E265" i="18"/>
  <c r="I265" i="18"/>
  <c r="E261" i="18"/>
  <c r="F261" i="18"/>
  <c r="E257" i="18"/>
  <c r="F257" i="18"/>
  <c r="I257" i="18"/>
  <c r="K257" i="18"/>
  <c r="E253" i="18"/>
  <c r="F253" i="18"/>
  <c r="I253" i="18"/>
  <c r="F249" i="18"/>
  <c r="I249" i="18"/>
  <c r="K249" i="18"/>
  <c r="E249" i="18"/>
  <c r="E245" i="18"/>
  <c r="I245" i="18"/>
  <c r="K245" i="18"/>
  <c r="F245" i="18"/>
  <c r="E241" i="18"/>
  <c r="F241" i="18"/>
  <c r="I241" i="18"/>
  <c r="K241" i="18"/>
  <c r="E237" i="18"/>
  <c r="F237" i="18"/>
  <c r="I237" i="18"/>
  <c r="E231" i="18"/>
  <c r="I231" i="18"/>
  <c r="K231" i="18"/>
  <c r="F231" i="18"/>
  <c r="H427" i="18"/>
  <c r="J427" i="18"/>
  <c r="I421" i="18"/>
  <c r="H419" i="18"/>
  <c r="J419" i="18"/>
  <c r="I413" i="18"/>
  <c r="H403" i="18"/>
  <c r="J403" i="18"/>
  <c r="H396" i="18"/>
  <c r="J396" i="18"/>
  <c r="H389" i="18"/>
  <c r="J389" i="18"/>
  <c r="I385" i="18"/>
  <c r="H371" i="18"/>
  <c r="J371" i="18"/>
  <c r="H364" i="18"/>
  <c r="J364" i="18"/>
  <c r="H360" i="18"/>
  <c r="J360" i="18"/>
  <c r="I349" i="18"/>
  <c r="H344" i="18"/>
  <c r="J344" i="18"/>
  <c r="I333" i="18"/>
  <c r="H328" i="18"/>
  <c r="J328" i="18"/>
  <c r="I317" i="18"/>
  <c r="H312" i="18"/>
  <c r="J312" i="18"/>
  <c r="I301" i="18"/>
  <c r="H296" i="18"/>
  <c r="J296" i="18"/>
  <c r="H227" i="18"/>
  <c r="J227" i="18"/>
  <c r="E428" i="18"/>
  <c r="I428" i="18"/>
  <c r="K428" i="18"/>
  <c r="F428" i="18"/>
  <c r="E424" i="18"/>
  <c r="F424" i="18"/>
  <c r="I424" i="18"/>
  <c r="K424" i="18"/>
  <c r="E420" i="18"/>
  <c r="F420" i="18"/>
  <c r="I420" i="18"/>
  <c r="K420" i="18"/>
  <c r="E416" i="18"/>
  <c r="I416" i="18"/>
  <c r="K416" i="18"/>
  <c r="F416" i="18"/>
  <c r="E412" i="18"/>
  <c r="I412" i="18"/>
  <c r="K412" i="18"/>
  <c r="F412" i="18"/>
  <c r="E408" i="18"/>
  <c r="F408" i="18"/>
  <c r="E404" i="18"/>
  <c r="F404" i="18"/>
  <c r="E400" i="18"/>
  <c r="F400" i="18"/>
  <c r="I400" i="18"/>
  <c r="K400" i="18"/>
  <c r="E396" i="18"/>
  <c r="F396" i="18"/>
  <c r="I396" i="18"/>
  <c r="K396" i="18"/>
  <c r="E392" i="18"/>
  <c r="I392" i="18"/>
  <c r="K392" i="18"/>
  <c r="F392" i="18"/>
  <c r="E388" i="18"/>
  <c r="F388" i="18"/>
  <c r="E384" i="18"/>
  <c r="I384" i="18"/>
  <c r="K384" i="18"/>
  <c r="F384" i="18"/>
  <c r="E380" i="18"/>
  <c r="I380" i="18"/>
  <c r="K380" i="18"/>
  <c r="F380" i="18"/>
  <c r="E376" i="18"/>
  <c r="F376" i="18"/>
  <c r="E372" i="18"/>
  <c r="F372" i="18"/>
  <c r="E368" i="18"/>
  <c r="F368" i="18"/>
  <c r="I368" i="18"/>
  <c r="K368" i="18"/>
  <c r="E364" i="18"/>
  <c r="F364" i="18"/>
  <c r="I364" i="18"/>
  <c r="K364" i="18"/>
  <c r="E360" i="18"/>
  <c r="I360" i="18"/>
  <c r="K360" i="18"/>
  <c r="F360" i="18"/>
  <c r="E356" i="18"/>
  <c r="F356" i="18"/>
  <c r="E352" i="18"/>
  <c r="F352" i="18"/>
  <c r="I352" i="18"/>
  <c r="E348" i="18"/>
  <c r="F348" i="18"/>
  <c r="E344" i="18"/>
  <c r="F344" i="18"/>
  <c r="I344" i="18"/>
  <c r="K344" i="18"/>
  <c r="E340" i="18"/>
  <c r="F340" i="18"/>
  <c r="E336" i="18"/>
  <c r="I336" i="18"/>
  <c r="K336" i="18"/>
  <c r="F336" i="18"/>
  <c r="E332" i="18"/>
  <c r="F332" i="18"/>
  <c r="E328" i="18"/>
  <c r="I328" i="18"/>
  <c r="K328" i="18"/>
  <c r="F328" i="18"/>
  <c r="E324" i="18"/>
  <c r="F324" i="18"/>
  <c r="E320" i="18"/>
  <c r="F320" i="18"/>
  <c r="I320" i="18"/>
  <c r="E316" i="18"/>
  <c r="F316" i="18"/>
  <c r="E312" i="18"/>
  <c r="F312" i="18"/>
  <c r="I312" i="18"/>
  <c r="K312" i="18"/>
  <c r="E308" i="18"/>
  <c r="F308" i="18"/>
  <c r="E304" i="18"/>
  <c r="I304" i="18"/>
  <c r="K304" i="18"/>
  <c r="F304" i="18"/>
  <c r="E300" i="18"/>
  <c r="F300" i="18"/>
  <c r="E296" i="18"/>
  <c r="I296" i="18"/>
  <c r="K296" i="18"/>
  <c r="F296" i="18"/>
  <c r="E292" i="18"/>
  <c r="F292" i="18"/>
  <c r="E288" i="18"/>
  <c r="F288" i="18"/>
  <c r="I288" i="18"/>
  <c r="E284" i="18"/>
  <c r="I284" i="18"/>
  <c r="K284" i="18"/>
  <c r="F284" i="18"/>
  <c r="E280" i="18"/>
  <c r="F280" i="18"/>
  <c r="E276" i="18"/>
  <c r="F276" i="18"/>
  <c r="I276" i="18"/>
  <c r="E272" i="18"/>
  <c r="I272" i="18"/>
  <c r="K272" i="18"/>
  <c r="F272" i="18"/>
  <c r="E268" i="18"/>
  <c r="I268" i="18"/>
  <c r="K268" i="18"/>
  <c r="F268" i="18"/>
  <c r="E264" i="18"/>
  <c r="F264" i="18"/>
  <c r="I264" i="18"/>
  <c r="E260" i="18"/>
  <c r="I260" i="18"/>
  <c r="K260" i="18"/>
  <c r="F260" i="18"/>
  <c r="E256" i="18"/>
  <c r="I256" i="18"/>
  <c r="K256" i="18"/>
  <c r="F256" i="18"/>
  <c r="E252" i="18"/>
  <c r="F252" i="18"/>
  <c r="I252" i="18"/>
  <c r="K252" i="18"/>
  <c r="E248" i="18"/>
  <c r="F248" i="18"/>
  <c r="E244" i="18"/>
  <c r="I244" i="18"/>
  <c r="K244" i="18"/>
  <c r="F244" i="18"/>
  <c r="E240" i="18"/>
  <c r="F240" i="18"/>
  <c r="I240" i="18"/>
  <c r="K240" i="18"/>
  <c r="E234" i="18"/>
  <c r="F234" i="18"/>
  <c r="I234" i="18"/>
  <c r="E230" i="18"/>
  <c r="I230" i="18"/>
  <c r="K230" i="18"/>
  <c r="F230" i="18"/>
  <c r="I227" i="18"/>
  <c r="K227" i="18"/>
  <c r="H424" i="18"/>
  <c r="J424" i="18"/>
  <c r="H416" i="18"/>
  <c r="J416" i="18"/>
  <c r="H399" i="18"/>
  <c r="J399" i="18"/>
  <c r="H392" i="18"/>
  <c r="J392" i="18"/>
  <c r="I388" i="18"/>
  <c r="K388" i="18"/>
  <c r="H385" i="18"/>
  <c r="J385" i="18"/>
  <c r="I381" i="18"/>
  <c r="H367" i="18"/>
  <c r="J367" i="18"/>
  <c r="H359" i="18"/>
  <c r="J359" i="18"/>
  <c r="I348" i="18"/>
  <c r="H343" i="18"/>
  <c r="J343" i="18"/>
  <c r="I332" i="18"/>
  <c r="K332" i="18"/>
  <c r="H327" i="18"/>
  <c r="J327" i="18"/>
  <c r="I316" i="18"/>
  <c r="H311" i="18"/>
  <c r="J311" i="18"/>
  <c r="I300" i="18"/>
  <c r="K300" i="18"/>
  <c r="H295" i="18"/>
  <c r="J295" i="18"/>
  <c r="I261" i="18"/>
  <c r="K236" i="18"/>
  <c r="H404" i="18"/>
  <c r="J404" i="18"/>
  <c r="H400" i="18"/>
  <c r="J400" i="18"/>
  <c r="H388" i="18"/>
  <c r="J388" i="18"/>
  <c r="H384" i="18"/>
  <c r="J384" i="18"/>
  <c r="H372" i="18"/>
  <c r="J372" i="18"/>
  <c r="H368" i="18"/>
  <c r="J368" i="18"/>
  <c r="H356" i="18"/>
  <c r="J356" i="18"/>
  <c r="H348" i="18"/>
  <c r="J348" i="18"/>
  <c r="H340" i="18"/>
  <c r="J340" i="18"/>
  <c r="H332" i="18"/>
  <c r="J332" i="18"/>
  <c r="H324" i="18"/>
  <c r="J324" i="18"/>
  <c r="H316" i="18"/>
  <c r="J316" i="18"/>
  <c r="H308" i="18"/>
  <c r="J308" i="18"/>
  <c r="H300" i="18"/>
  <c r="J300" i="18"/>
  <c r="H292" i="18"/>
  <c r="J292" i="18"/>
  <c r="B9" i="13"/>
  <c r="B6" i="13"/>
  <c r="I425" i="18"/>
  <c r="H423" i="18"/>
  <c r="J423" i="18"/>
  <c r="I417" i="18"/>
  <c r="H415" i="18"/>
  <c r="J415" i="18"/>
  <c r="H412" i="18"/>
  <c r="J412" i="18"/>
  <c r="I408" i="18"/>
  <c r="H405" i="18"/>
  <c r="J405" i="18"/>
  <c r="I401" i="18"/>
  <c r="H387" i="18"/>
  <c r="J387" i="18"/>
  <c r="H380" i="18"/>
  <c r="J380" i="18"/>
  <c r="I376" i="18"/>
  <c r="H373" i="18"/>
  <c r="J373" i="18"/>
  <c r="I369" i="18"/>
  <c r="I357" i="18"/>
  <c r="H352" i="18"/>
  <c r="J352" i="18"/>
  <c r="I341" i="18"/>
  <c r="H336" i="18"/>
  <c r="J336" i="18"/>
  <c r="I325" i="18"/>
  <c r="H320" i="18"/>
  <c r="J320" i="18"/>
  <c r="I309" i="18"/>
  <c r="I293" i="18"/>
  <c r="I280" i="18"/>
  <c r="I273" i="18"/>
  <c r="K273" i="18"/>
  <c r="H228" i="18"/>
  <c r="J228" i="18"/>
  <c r="H229" i="18"/>
  <c r="J229" i="18"/>
  <c r="H230" i="18"/>
  <c r="J230" i="18"/>
  <c r="H231" i="18"/>
  <c r="J231" i="18"/>
  <c r="H232" i="18"/>
  <c r="J232" i="18"/>
  <c r="H233" i="18"/>
  <c r="J233" i="18"/>
  <c r="H234" i="18"/>
  <c r="J234" i="18"/>
  <c r="H235" i="18"/>
  <c r="J235" i="18"/>
  <c r="H236" i="18"/>
  <c r="J236" i="18"/>
  <c r="H237" i="18"/>
  <c r="J237" i="18"/>
  <c r="H238" i="18"/>
  <c r="J238" i="18"/>
  <c r="H239" i="18"/>
  <c r="J239" i="18"/>
  <c r="H240" i="18"/>
  <c r="J240" i="18"/>
  <c r="H241" i="18"/>
  <c r="J241" i="18"/>
  <c r="H242" i="18"/>
  <c r="J242" i="18"/>
  <c r="H243" i="18"/>
  <c r="J243" i="18"/>
  <c r="H244" i="18"/>
  <c r="J244" i="18"/>
  <c r="H245" i="18"/>
  <c r="J245" i="18"/>
  <c r="H246" i="18"/>
  <c r="J246" i="18"/>
  <c r="H247" i="18"/>
  <c r="J247" i="18"/>
  <c r="H248" i="18"/>
  <c r="J248" i="18"/>
  <c r="H249" i="18"/>
  <c r="J249" i="18"/>
  <c r="H250" i="18"/>
  <c r="J250" i="18"/>
  <c r="H251" i="18"/>
  <c r="J251" i="18"/>
  <c r="H252" i="18"/>
  <c r="J252" i="18"/>
  <c r="H253" i="18"/>
  <c r="J253" i="18"/>
  <c r="H254" i="18"/>
  <c r="J254" i="18"/>
  <c r="H255" i="18"/>
  <c r="J255" i="18"/>
  <c r="H256" i="18"/>
  <c r="J256" i="18"/>
  <c r="H257" i="18"/>
  <c r="J257" i="18"/>
  <c r="H258" i="18"/>
  <c r="J258" i="18"/>
  <c r="H259" i="18"/>
  <c r="J259" i="18"/>
  <c r="H260" i="18"/>
  <c r="J260" i="18"/>
  <c r="H261" i="18"/>
  <c r="J261" i="18"/>
  <c r="H262" i="18"/>
  <c r="J262" i="18"/>
  <c r="H263" i="18"/>
  <c r="J263" i="18"/>
  <c r="H264" i="18"/>
  <c r="J264" i="18"/>
  <c r="H265" i="18"/>
  <c r="J265" i="18"/>
  <c r="H266" i="18"/>
  <c r="J266" i="18"/>
  <c r="H267" i="18"/>
  <c r="J267" i="18"/>
  <c r="H268" i="18"/>
  <c r="J268" i="18"/>
  <c r="H269" i="18"/>
  <c r="J269" i="18"/>
  <c r="H270" i="18"/>
  <c r="J270" i="18"/>
  <c r="H271" i="18"/>
  <c r="J271" i="18"/>
  <c r="H272" i="18"/>
  <c r="J272" i="18"/>
  <c r="H273" i="18"/>
  <c r="J273" i="18"/>
  <c r="H274" i="18"/>
  <c r="J274" i="18"/>
  <c r="H275" i="18"/>
  <c r="J275" i="18"/>
  <c r="H276" i="18"/>
  <c r="J276" i="18"/>
  <c r="H277" i="18"/>
  <c r="J277" i="18"/>
  <c r="H278" i="18"/>
  <c r="J278" i="18"/>
  <c r="H279" i="18"/>
  <c r="J279" i="18"/>
  <c r="H281" i="18"/>
  <c r="J281" i="18"/>
  <c r="H282" i="18"/>
  <c r="J282" i="18"/>
  <c r="H283" i="18"/>
  <c r="J283" i="18"/>
  <c r="H285" i="18"/>
  <c r="J285" i="18"/>
  <c r="H286" i="18"/>
  <c r="J286" i="18"/>
  <c r="H287" i="18"/>
  <c r="J287" i="18"/>
  <c r="H289" i="18"/>
  <c r="J289" i="18"/>
  <c r="H290" i="18"/>
  <c r="J290" i="18"/>
  <c r="H294" i="18"/>
  <c r="J294" i="18"/>
  <c r="H298" i="18"/>
  <c r="J298" i="18"/>
  <c r="H302" i="18"/>
  <c r="J302" i="18"/>
  <c r="H306" i="18"/>
  <c r="J306" i="18"/>
  <c r="H310" i="18"/>
  <c r="J310" i="18"/>
  <c r="H314" i="18"/>
  <c r="J314" i="18"/>
  <c r="H318" i="18"/>
  <c r="J318" i="18"/>
  <c r="H322" i="18"/>
  <c r="J322" i="18"/>
  <c r="H326" i="18"/>
  <c r="J326" i="18"/>
  <c r="H330" i="18"/>
  <c r="J330" i="18"/>
  <c r="H334" i="18"/>
  <c r="J334" i="18"/>
  <c r="H338" i="18"/>
  <c r="J338" i="18"/>
  <c r="H342" i="18"/>
  <c r="J342" i="18"/>
  <c r="H346" i="18"/>
  <c r="J346" i="18"/>
  <c r="H350" i="18"/>
  <c r="J350" i="18"/>
  <c r="H354" i="18"/>
  <c r="J354" i="18"/>
  <c r="H358" i="18"/>
  <c r="J358" i="18"/>
  <c r="H362" i="18"/>
  <c r="J362" i="18"/>
  <c r="H366" i="18"/>
  <c r="J366" i="18"/>
  <c r="H370" i="18"/>
  <c r="J370" i="18"/>
  <c r="H374" i="18"/>
  <c r="J374" i="18"/>
  <c r="H378" i="18"/>
  <c r="J378" i="18"/>
  <c r="H382" i="18"/>
  <c r="J382" i="18"/>
  <c r="H386" i="18"/>
  <c r="J386" i="18"/>
  <c r="H390" i="18"/>
  <c r="J390" i="18"/>
  <c r="H394" i="18"/>
  <c r="J394" i="18"/>
  <c r="H398" i="18"/>
  <c r="J398" i="18"/>
  <c r="H402" i="18"/>
  <c r="J402" i="18"/>
  <c r="H406" i="18"/>
  <c r="J406" i="18"/>
  <c r="H410" i="18"/>
  <c r="J410" i="18"/>
  <c r="H293" i="18"/>
  <c r="J293" i="18"/>
  <c r="H297" i="18"/>
  <c r="J297" i="18"/>
  <c r="H301" i="18"/>
  <c r="J301" i="18"/>
  <c r="H305" i="18"/>
  <c r="J305" i="18"/>
  <c r="H309" i="18"/>
  <c r="J309" i="18"/>
  <c r="H313" i="18"/>
  <c r="J313" i="18"/>
  <c r="H317" i="18"/>
  <c r="J317" i="18"/>
  <c r="H321" i="18"/>
  <c r="J321" i="18"/>
  <c r="H325" i="18"/>
  <c r="J325" i="18"/>
  <c r="H329" i="18"/>
  <c r="J329" i="18"/>
  <c r="H333" i="18"/>
  <c r="J333" i="18"/>
  <c r="H337" i="18"/>
  <c r="J337" i="18"/>
  <c r="H341" i="18"/>
  <c r="J341" i="18"/>
  <c r="H345" i="18"/>
  <c r="J345" i="18"/>
  <c r="H349" i="18"/>
  <c r="J349" i="18"/>
  <c r="H353" i="18"/>
  <c r="J353" i="18"/>
  <c r="H357" i="18"/>
  <c r="J357" i="18"/>
  <c r="H361" i="18"/>
  <c r="J361" i="18"/>
  <c r="H291" i="18"/>
  <c r="J291" i="18"/>
  <c r="H299" i="18"/>
  <c r="J299" i="18"/>
  <c r="H307" i="18"/>
  <c r="J307" i="18"/>
  <c r="H315" i="18"/>
  <c r="J315" i="18"/>
  <c r="H323" i="18"/>
  <c r="J323" i="18"/>
  <c r="H331" i="18"/>
  <c r="J331" i="18"/>
  <c r="H339" i="18"/>
  <c r="J339" i="18"/>
  <c r="H347" i="18"/>
  <c r="J347" i="18"/>
  <c r="H355" i="18"/>
  <c r="J355" i="18"/>
  <c r="H375" i="18"/>
  <c r="J375" i="18"/>
  <c r="H377" i="18"/>
  <c r="J377" i="18"/>
  <c r="H391" i="18"/>
  <c r="J391" i="18"/>
  <c r="H393" i="18"/>
  <c r="J393" i="18"/>
  <c r="H407" i="18"/>
  <c r="J407" i="18"/>
  <c r="H409" i="18"/>
  <c r="J409" i="18"/>
  <c r="H414" i="18"/>
  <c r="J414" i="18"/>
  <c r="H418" i="18"/>
  <c r="J418" i="18"/>
  <c r="H422" i="18"/>
  <c r="J422" i="18"/>
  <c r="H426" i="18"/>
  <c r="J426" i="18"/>
  <c r="H363" i="18"/>
  <c r="J363" i="18"/>
  <c r="H365" i="18"/>
  <c r="J365" i="18"/>
  <c r="H379" i="18"/>
  <c r="J379" i="18"/>
  <c r="H381" i="18"/>
  <c r="J381" i="18"/>
  <c r="H395" i="18"/>
  <c r="J395" i="18"/>
  <c r="H397" i="18"/>
  <c r="J397" i="18"/>
  <c r="H411" i="18"/>
  <c r="J411" i="18"/>
  <c r="H413" i="18"/>
  <c r="J413" i="18"/>
  <c r="H417" i="18"/>
  <c r="J417" i="18"/>
  <c r="H421" i="18"/>
  <c r="J421" i="18"/>
  <c r="H425" i="18"/>
  <c r="J425" i="18"/>
  <c r="H408" i="18"/>
  <c r="J408" i="18"/>
  <c r="I404" i="18"/>
  <c r="K404" i="18"/>
  <c r="H401" i="18"/>
  <c r="J401" i="18"/>
  <c r="I397" i="18"/>
  <c r="K397" i="18"/>
  <c r="H383" i="18"/>
  <c r="J383" i="18"/>
  <c r="H376" i="18"/>
  <c r="J376" i="18"/>
  <c r="I372" i="18"/>
  <c r="K372" i="18"/>
  <c r="H369" i="18"/>
  <c r="J369" i="18"/>
  <c r="I365" i="18"/>
  <c r="K365" i="18"/>
  <c r="I356" i="18"/>
  <c r="K356" i="18"/>
  <c r="H351" i="18"/>
  <c r="J351" i="18"/>
  <c r="I340" i="18"/>
  <c r="K340" i="18"/>
  <c r="H335" i="18"/>
  <c r="J335" i="18"/>
  <c r="I324" i="18"/>
  <c r="K324" i="18"/>
  <c r="H319" i="18"/>
  <c r="J319" i="18"/>
  <c r="I308" i="18"/>
  <c r="K308" i="18"/>
  <c r="H303" i="18"/>
  <c r="J303" i="18"/>
  <c r="I292" i="18"/>
  <c r="K292" i="18"/>
  <c r="H288" i="18"/>
  <c r="J288" i="18"/>
  <c r="H284" i="18"/>
  <c r="J284" i="18"/>
  <c r="H280" i="18"/>
  <c r="J280" i="18"/>
  <c r="F427" i="18"/>
  <c r="E427" i="18"/>
  <c r="E423" i="18"/>
  <c r="I423" i="18"/>
  <c r="K423" i="18"/>
  <c r="F423" i="18"/>
  <c r="F419" i="18"/>
  <c r="E419" i="18"/>
  <c r="E415" i="18"/>
  <c r="F415" i="18"/>
  <c r="F411" i="18"/>
  <c r="E411" i="18"/>
  <c r="I411" i="18"/>
  <c r="K411" i="18"/>
  <c r="E407" i="18"/>
  <c r="I407" i="18"/>
  <c r="K407" i="18"/>
  <c r="F407" i="18"/>
  <c r="F403" i="18"/>
  <c r="E403" i="18"/>
  <c r="I403" i="18"/>
  <c r="K403" i="18"/>
  <c r="E399" i="18"/>
  <c r="F399" i="18"/>
  <c r="I399" i="18"/>
  <c r="K399" i="18"/>
  <c r="F395" i="18"/>
  <c r="E395" i="18"/>
  <c r="I395" i="18"/>
  <c r="K395" i="18"/>
  <c r="E391" i="18"/>
  <c r="I391" i="18"/>
  <c r="K391" i="18"/>
  <c r="F391" i="18"/>
  <c r="F387" i="18"/>
  <c r="E387" i="18"/>
  <c r="I387" i="18"/>
  <c r="K387" i="18"/>
  <c r="E383" i="18"/>
  <c r="F383" i="18"/>
  <c r="I383" i="18"/>
  <c r="K383" i="18"/>
  <c r="F379" i="18"/>
  <c r="E379" i="18"/>
  <c r="I379" i="18"/>
  <c r="K379" i="18"/>
  <c r="E375" i="18"/>
  <c r="I375" i="18"/>
  <c r="K375" i="18"/>
  <c r="F375" i="18"/>
  <c r="F371" i="18"/>
  <c r="E371" i="18"/>
  <c r="I371" i="18"/>
  <c r="K371" i="18"/>
  <c r="E367" i="18"/>
  <c r="F367" i="18"/>
  <c r="I367" i="18"/>
  <c r="K367" i="18"/>
  <c r="F363" i="18"/>
  <c r="E363" i="18"/>
  <c r="I363" i="18"/>
  <c r="K363" i="18"/>
  <c r="E359" i="18"/>
  <c r="I359" i="18"/>
  <c r="K359" i="18"/>
  <c r="F359" i="18"/>
  <c r="F355" i="18"/>
  <c r="E355" i="18"/>
  <c r="I355" i="18"/>
  <c r="K355" i="18"/>
  <c r="E351" i="18"/>
  <c r="F351" i="18"/>
  <c r="I351" i="18"/>
  <c r="K351" i="18"/>
  <c r="F347" i="18"/>
  <c r="E347" i="18"/>
  <c r="I347" i="18"/>
  <c r="K347" i="18"/>
  <c r="E343" i="18"/>
  <c r="I343" i="18"/>
  <c r="K343" i="18"/>
  <c r="F343" i="18"/>
  <c r="F339" i="18"/>
  <c r="E339" i="18"/>
  <c r="I339" i="18"/>
  <c r="K339" i="18"/>
  <c r="E335" i="18"/>
  <c r="F335" i="18"/>
  <c r="I335" i="18"/>
  <c r="K335" i="18"/>
  <c r="F331" i="18"/>
  <c r="E331" i="18"/>
  <c r="I331" i="18"/>
  <c r="K331" i="18"/>
  <c r="E327" i="18"/>
  <c r="I327" i="18"/>
  <c r="K327" i="18"/>
  <c r="F327" i="18"/>
  <c r="F323" i="18"/>
  <c r="E323" i="18"/>
  <c r="I323" i="18"/>
  <c r="K323" i="18"/>
  <c r="E319" i="18"/>
  <c r="F319" i="18"/>
  <c r="I319" i="18"/>
  <c r="K319" i="18"/>
  <c r="F315" i="18"/>
  <c r="E315" i="18"/>
  <c r="I315" i="18"/>
  <c r="K315" i="18"/>
  <c r="E311" i="18"/>
  <c r="I311" i="18"/>
  <c r="K311" i="18"/>
  <c r="F311" i="18"/>
  <c r="F307" i="18"/>
  <c r="E307" i="18"/>
  <c r="I307" i="18"/>
  <c r="K307" i="18"/>
  <c r="E303" i="18"/>
  <c r="F303" i="18"/>
  <c r="I303" i="18"/>
  <c r="K303" i="18"/>
  <c r="F299" i="18"/>
  <c r="E299" i="18"/>
  <c r="I299" i="18"/>
  <c r="K299" i="18"/>
  <c r="E295" i="18"/>
  <c r="I295" i="18"/>
  <c r="K295" i="18"/>
  <c r="F295" i="18"/>
  <c r="F291" i="18"/>
  <c r="E291" i="18"/>
  <c r="I291" i="18"/>
  <c r="K291" i="18"/>
  <c r="E287" i="18"/>
  <c r="F287" i="18"/>
  <c r="F283" i="18"/>
  <c r="E283" i="18"/>
  <c r="I283" i="18"/>
  <c r="K283" i="18"/>
  <c r="E279" i="18"/>
  <c r="I279" i="18"/>
  <c r="K279" i="18"/>
  <c r="F279" i="18"/>
  <c r="F275" i="18"/>
  <c r="E275" i="18"/>
  <c r="I275" i="18"/>
  <c r="K275" i="18"/>
  <c r="E271" i="18"/>
  <c r="I271" i="18"/>
  <c r="K271" i="18"/>
  <c r="F271" i="18"/>
  <c r="F267" i="18"/>
  <c r="E267" i="18"/>
  <c r="I267" i="18"/>
  <c r="K267" i="18"/>
  <c r="E263" i="18"/>
  <c r="F263" i="18"/>
  <c r="I263" i="18"/>
  <c r="K263" i="18"/>
  <c r="F259" i="18"/>
  <c r="E259" i="18"/>
  <c r="E255" i="18"/>
  <c r="F255" i="18"/>
  <c r="F251" i="18"/>
  <c r="E251" i="18"/>
  <c r="I251" i="18"/>
  <c r="K251" i="18"/>
  <c r="E247" i="18"/>
  <c r="I247" i="18"/>
  <c r="K247" i="18"/>
  <c r="F247" i="18"/>
  <c r="F243" i="18"/>
  <c r="E243" i="18"/>
  <c r="I243" i="18"/>
  <c r="K243" i="18"/>
  <c r="E239" i="18"/>
  <c r="I239" i="18"/>
  <c r="K239" i="18"/>
  <c r="F239" i="18"/>
  <c r="E233" i="18"/>
  <c r="I233" i="18"/>
  <c r="K233" i="18"/>
  <c r="F233" i="18"/>
  <c r="E229" i="18"/>
  <c r="F229" i="18"/>
  <c r="I229" i="18"/>
  <c r="K229" i="18"/>
  <c r="I427" i="18"/>
  <c r="K427" i="18"/>
  <c r="I419" i="18"/>
  <c r="K419" i="18"/>
  <c r="I415" i="18"/>
  <c r="K415" i="18"/>
  <c r="E426" i="18"/>
  <c r="F426" i="18"/>
  <c r="E422" i="18"/>
  <c r="I422" i="18"/>
  <c r="K422" i="18"/>
  <c r="F422" i="18"/>
  <c r="E418" i="18"/>
  <c r="F418" i="18"/>
  <c r="F414" i="18"/>
  <c r="E414" i="18"/>
  <c r="E410" i="18"/>
  <c r="F410" i="18"/>
  <c r="E406" i="18"/>
  <c r="I406" i="18"/>
  <c r="K406" i="18"/>
  <c r="F406" i="18"/>
  <c r="E402" i="18"/>
  <c r="I402" i="18"/>
  <c r="K402" i="18"/>
  <c r="F402" i="18"/>
  <c r="F398" i="18"/>
  <c r="I398" i="18"/>
  <c r="K398" i="18"/>
  <c r="E398" i="18"/>
  <c r="E394" i="18"/>
  <c r="F394" i="18"/>
  <c r="E390" i="18"/>
  <c r="I390" i="18"/>
  <c r="K390" i="18"/>
  <c r="F390" i="18"/>
  <c r="E386" i="18"/>
  <c r="I386" i="18"/>
  <c r="K386" i="18"/>
  <c r="F386" i="18"/>
  <c r="E382" i="18"/>
  <c r="I382" i="18"/>
  <c r="K382" i="18"/>
  <c r="F382" i="18"/>
  <c r="E378" i="18"/>
  <c r="F378" i="18"/>
  <c r="E374" i="18"/>
  <c r="I374" i="18"/>
  <c r="K374" i="18"/>
  <c r="F374" i="18"/>
  <c r="E370" i="18"/>
  <c r="I370" i="18"/>
  <c r="K370" i="18"/>
  <c r="F370" i="18"/>
  <c r="E366" i="18"/>
  <c r="F366" i="18"/>
  <c r="E362" i="18"/>
  <c r="F362" i="18"/>
  <c r="E358" i="18"/>
  <c r="I358" i="18"/>
  <c r="K358" i="18"/>
  <c r="F358" i="18"/>
  <c r="E354" i="18"/>
  <c r="I354" i="18"/>
  <c r="K354" i="18"/>
  <c r="F354" i="18"/>
  <c r="E350" i="18"/>
  <c r="F350" i="18"/>
  <c r="I350" i="18"/>
  <c r="K350" i="18"/>
  <c r="E346" i="18"/>
  <c r="F346" i="18"/>
  <c r="I346" i="18"/>
  <c r="K346" i="18"/>
  <c r="E342" i="18"/>
  <c r="I342" i="18"/>
  <c r="K342" i="18"/>
  <c r="F342" i="18"/>
  <c r="E338" i="18"/>
  <c r="I338" i="18"/>
  <c r="K338" i="18"/>
  <c r="F338" i="18"/>
  <c r="F334" i="18"/>
  <c r="E334" i="18"/>
  <c r="I334" i="18"/>
  <c r="K334" i="18"/>
  <c r="F330" i="18"/>
  <c r="E330" i="18"/>
  <c r="I330" i="18"/>
  <c r="K330" i="18"/>
  <c r="F326" i="18"/>
  <c r="E326" i="18"/>
  <c r="I326" i="18"/>
  <c r="K326" i="18"/>
  <c r="F322" i="18"/>
  <c r="E322" i="18"/>
  <c r="I322" i="18"/>
  <c r="K322" i="18"/>
  <c r="F318" i="18"/>
  <c r="E318" i="18"/>
  <c r="I318" i="18"/>
  <c r="K318" i="18"/>
  <c r="F314" i="18"/>
  <c r="E314" i="18"/>
  <c r="I314" i="18"/>
  <c r="K314" i="18"/>
  <c r="F310" i="18"/>
  <c r="E310" i="18"/>
  <c r="I310" i="18"/>
  <c r="K310" i="18"/>
  <c r="F306" i="18"/>
  <c r="E306" i="18"/>
  <c r="I306" i="18"/>
  <c r="K306" i="18"/>
  <c r="F302" i="18"/>
  <c r="E302" i="18"/>
  <c r="I302" i="18"/>
  <c r="K302" i="18"/>
  <c r="F298" i="18"/>
  <c r="E298" i="18"/>
  <c r="I298" i="18"/>
  <c r="K298" i="18"/>
  <c r="F294" i="18"/>
  <c r="E294" i="18"/>
  <c r="I294" i="18"/>
  <c r="K294" i="18"/>
  <c r="F290" i="18"/>
  <c r="E290" i="18"/>
  <c r="I290" i="18"/>
  <c r="K290" i="18"/>
  <c r="F286" i="18"/>
  <c r="E286" i="18"/>
  <c r="I286" i="18"/>
  <c r="K286" i="18"/>
  <c r="F282" i="18"/>
  <c r="E282" i="18"/>
  <c r="I282" i="18"/>
  <c r="K282" i="18"/>
  <c r="F278" i="18"/>
  <c r="E278" i="18"/>
  <c r="I278" i="18"/>
  <c r="K278" i="18"/>
  <c r="F274" i="18"/>
  <c r="E274" i="18"/>
  <c r="I274" i="18"/>
  <c r="K274" i="18"/>
  <c r="F270" i="18"/>
  <c r="E270" i="18"/>
  <c r="I270" i="18"/>
  <c r="K270" i="18"/>
  <c r="F266" i="18"/>
  <c r="E266" i="18"/>
  <c r="I266" i="18"/>
  <c r="K266" i="18"/>
  <c r="F262" i="18"/>
  <c r="E262" i="18"/>
  <c r="I262" i="18"/>
  <c r="K262" i="18"/>
  <c r="F258" i="18"/>
  <c r="E258" i="18"/>
  <c r="I258" i="18"/>
  <c r="K258" i="18"/>
  <c r="F254" i="18"/>
  <c r="E254" i="18"/>
  <c r="I254" i="18"/>
  <c r="K254" i="18"/>
  <c r="F250" i="18"/>
  <c r="E250" i="18"/>
  <c r="I250" i="18"/>
  <c r="K250" i="18"/>
  <c r="F246" i="18"/>
  <c r="E246" i="18"/>
  <c r="I246" i="18"/>
  <c r="K246" i="18"/>
  <c r="F242" i="18"/>
  <c r="E242" i="18"/>
  <c r="I242" i="18"/>
  <c r="K242" i="18"/>
  <c r="F238" i="18"/>
  <c r="E238" i="18"/>
  <c r="I238" i="18"/>
  <c r="K238" i="18"/>
  <c r="I366" i="18"/>
  <c r="K366" i="18"/>
  <c r="I259" i="18"/>
  <c r="K259" i="18"/>
  <c r="E232" i="18"/>
  <c r="F232" i="18"/>
  <c r="E228" i="18"/>
  <c r="I228" i="18"/>
  <c r="K228" i="18"/>
  <c r="F228" i="18"/>
  <c r="F235" i="18"/>
  <c r="I235" i="18"/>
  <c r="K235" i="18"/>
  <c r="K376" i="18"/>
  <c r="K417" i="18"/>
  <c r="K301" i="18"/>
  <c r="K333" i="18"/>
  <c r="K421" i="18"/>
  <c r="K280" i="18"/>
  <c r="K325" i="18"/>
  <c r="K357" i="18"/>
  <c r="K408" i="18"/>
  <c r="K234" i="18"/>
  <c r="K264" i="18"/>
  <c r="K276" i="18"/>
  <c r="K288" i="18"/>
  <c r="K320" i="18"/>
  <c r="K352" i="18"/>
  <c r="K237" i="18"/>
  <c r="K253" i="18"/>
  <c r="K265" i="18"/>
  <c r="K277" i="18"/>
  <c r="K313" i="18"/>
  <c r="K345" i="18"/>
  <c r="K377" i="18"/>
  <c r="K409" i="18"/>
  <c r="I232" i="18"/>
  <c r="K232" i="18"/>
  <c r="I362" i="18"/>
  <c r="K362" i="18"/>
  <c r="I378" i="18"/>
  <c r="K378" i="18"/>
  <c r="I394" i="18"/>
  <c r="K394" i="18"/>
  <c r="I410" i="18"/>
  <c r="K410" i="18"/>
  <c r="I418" i="18"/>
  <c r="K418" i="18"/>
  <c r="I426" i="18"/>
  <c r="K426" i="18"/>
  <c r="I255" i="18"/>
  <c r="K255" i="18"/>
  <c r="I287" i="18"/>
  <c r="K287" i="18"/>
  <c r="K293" i="18"/>
  <c r="K369" i="18"/>
  <c r="K425" i="18"/>
  <c r="K261" i="18"/>
  <c r="K381" i="18"/>
  <c r="K317" i="18"/>
  <c r="K349" i="18"/>
  <c r="K385" i="18"/>
  <c r="K413" i="18"/>
  <c r="I414" i="18"/>
  <c r="K414" i="18"/>
  <c r="K309" i="18"/>
  <c r="K341" i="18"/>
  <c r="K401" i="18"/>
  <c r="K316" i="18"/>
  <c r="K348" i="18"/>
  <c r="I248" i="18"/>
  <c r="K248" i="18"/>
  <c r="B15" i="13"/>
</calcChain>
</file>

<file path=xl/sharedStrings.xml><?xml version="1.0" encoding="utf-8"?>
<sst xmlns="http://schemas.openxmlformats.org/spreadsheetml/2006/main" count="9692" uniqueCount="1215">
  <si>
    <t>StudyUnit</t>
  </si>
  <si>
    <t>StudyArea</t>
  </si>
  <si>
    <t>ProjectID</t>
  </si>
  <si>
    <t>USGSStatio</t>
  </si>
  <si>
    <t>PSCode</t>
  </si>
  <si>
    <t>SampleDate</t>
  </si>
  <si>
    <t>Latitude</t>
  </si>
  <si>
    <t>Longitude</t>
  </si>
  <si>
    <t>PSCode_Num</t>
  </si>
  <si>
    <t>Retailer N</t>
  </si>
  <si>
    <t>Retailer_1</t>
  </si>
  <si>
    <t>Elevation</t>
  </si>
  <si>
    <t>NAME1</t>
  </si>
  <si>
    <t>NodeCodes_</t>
  </si>
  <si>
    <t>MET_MEMBER</t>
  </si>
  <si>
    <t>RET_TYPE</t>
  </si>
  <si>
    <t>xcoord</t>
  </si>
  <si>
    <t>ycoord</t>
  </si>
  <si>
    <t>San Gabriel &amp; San Fernando Valleys</t>
  </si>
  <si>
    <t>San Gabriel</t>
  </si>
  <si>
    <t>ULASG-15</t>
  </si>
  <si>
    <t>1910007-001</t>
  </si>
  <si>
    <t>Azusa  City of</t>
  </si>
  <si>
    <t>City of Azusa</t>
  </si>
  <si>
    <t>CITY OF AZUSA</t>
  </si>
  <si>
    <t>CTY_AZU</t>
  </si>
  <si>
    <t>CITY RETAILER</t>
  </si>
  <si>
    <t>ULASG-21</t>
  </si>
  <si>
    <t>1910007-010</t>
  </si>
  <si>
    <t>Coastal Los Angeles basins</t>
  </si>
  <si>
    <t>Central Basin</t>
  </si>
  <si>
    <t>CLABU-07</t>
  </si>
  <si>
    <t>na</t>
  </si>
  <si>
    <t>Bellflower Municipal Water System</t>
  </si>
  <si>
    <t>BELLFLOWER MUNICIPAL WATER SYSTEM</t>
  </si>
  <si>
    <t>CTY_BEL4</t>
  </si>
  <si>
    <t>CLABCB-02</t>
  </si>
  <si>
    <t>1910018-015</t>
  </si>
  <si>
    <t>Bellflower-Somerset Mutual Water Company</t>
  </si>
  <si>
    <t>BELLFLOWER-SOMERSET MUTUAL WATER COMPANY</t>
  </si>
  <si>
    <t>MWC_BLS</t>
  </si>
  <si>
    <t>MUTUAL WATER COMPANY</t>
  </si>
  <si>
    <t>Hollywood</t>
  </si>
  <si>
    <t>CLABDA-03</t>
  </si>
  <si>
    <t>1910156-014</t>
  </si>
  <si>
    <t>Beverly Hills  City of</t>
  </si>
  <si>
    <t>City of Beverly Hills</t>
  </si>
  <si>
    <t>CITY OF BEVERLY HILLS</t>
  </si>
  <si>
    <t>CTY_BHL</t>
  </si>
  <si>
    <t>YES</t>
  </si>
  <si>
    <t>CLABDA-05</t>
  </si>
  <si>
    <t>1910156-012</t>
  </si>
  <si>
    <t>San Fernando</t>
  </si>
  <si>
    <t>ULASF-07</t>
  </si>
  <si>
    <t>1910179-028</t>
  </si>
  <si>
    <t>Burbank  City of</t>
  </si>
  <si>
    <t>City of Burbank</t>
  </si>
  <si>
    <t>CITY OF BURBANK</t>
  </si>
  <si>
    <t>CTY_BUR</t>
  </si>
  <si>
    <t>ULASFU-05</t>
  </si>
  <si>
    <t>CITY OF LOS ANGELES</t>
  </si>
  <si>
    <t>West Basin</t>
  </si>
  <si>
    <t>CLABWB-08</t>
  </si>
  <si>
    <t>California Water Service Co- Dominguez</t>
  </si>
  <si>
    <t>CAL WATER SERVICE CO. - DOMINGUEZ</t>
  </si>
  <si>
    <t>IOU_CWS2</t>
  </si>
  <si>
    <t>INVESTOR OWNED UTILITY</t>
  </si>
  <si>
    <t>CLABCB-18</t>
  </si>
  <si>
    <t>California Water Service Co- East LA</t>
  </si>
  <si>
    <t>CAL WATER SERVICE CO. - EAST LA</t>
  </si>
  <si>
    <t>IOU_CWS3</t>
  </si>
  <si>
    <t>ULASG-14</t>
  </si>
  <si>
    <t>1900035-002</t>
  </si>
  <si>
    <t>California-American Water Company Duarte</t>
  </si>
  <si>
    <t>CAL-AM WATER CO. - DUARTE</t>
  </si>
  <si>
    <t>IOU_CA2</t>
  </si>
  <si>
    <t>ULASG-18</t>
  </si>
  <si>
    <t>1910035-009</t>
  </si>
  <si>
    <t>KINNELOA ID</t>
  </si>
  <si>
    <t>IRR_KIN2</t>
  </si>
  <si>
    <t>IRRIGATION DISTRICT</t>
  </si>
  <si>
    <t>ULASG-08</t>
  </si>
  <si>
    <t>1910139-004</t>
  </si>
  <si>
    <t>California-American Water Company Los Angeles District</t>
  </si>
  <si>
    <t>CTY_LAX2</t>
  </si>
  <si>
    <t>ULASG-09</t>
  </si>
  <si>
    <t>1910186-001</t>
  </si>
  <si>
    <t>ULASG-10</t>
  </si>
  <si>
    <t>1910139-631</t>
  </si>
  <si>
    <t>SAN GABRIEL CWD</t>
  </si>
  <si>
    <t>CWD_SGB1</t>
  </si>
  <si>
    <t>COUNTY WATER DISTRICT</t>
  </si>
  <si>
    <t>ULASGU-03</t>
  </si>
  <si>
    <t>1910186-009</t>
  </si>
  <si>
    <t>ULASGU-05</t>
  </si>
  <si>
    <t>1910139-011</t>
  </si>
  <si>
    <t>ULASGU-07</t>
  </si>
  <si>
    <t>1910139-017</t>
  </si>
  <si>
    <t>CAL-AM WATER CO. - SAN MARINO</t>
  </si>
  <si>
    <t>IOU_CA5</t>
  </si>
  <si>
    <t>ULASGU-08</t>
  </si>
  <si>
    <t>1910139-021</t>
  </si>
  <si>
    <t>IOU_CA4</t>
  </si>
  <si>
    <t>CLABCB-01</t>
  </si>
  <si>
    <t>1910052-003</t>
  </si>
  <si>
    <t>CTY_LAX5</t>
  </si>
  <si>
    <t>ULASG-19</t>
  </si>
  <si>
    <t>1900004-001</t>
  </si>
  <si>
    <t>California-American Water Company San Marino</t>
  </si>
  <si>
    <t>CLABU-05</t>
  </si>
  <si>
    <t>Cerritos  City Of</t>
  </si>
  <si>
    <t>City of Cerritos</t>
  </si>
  <si>
    <t>CITY OF CERRITOS</t>
  </si>
  <si>
    <t>CTY_CER</t>
  </si>
  <si>
    <t>CLABCB-14</t>
  </si>
  <si>
    <t>1910026-013</t>
  </si>
  <si>
    <t>Compton  City of</t>
  </si>
  <si>
    <t>CITY OF COMPTON</t>
  </si>
  <si>
    <t>CTY_CP3</t>
  </si>
  <si>
    <t>ULASG-20</t>
  </si>
  <si>
    <t>1910128-003</t>
  </si>
  <si>
    <t>Covina Irrigating Company</t>
  </si>
  <si>
    <t>MWC_COV</t>
  </si>
  <si>
    <t>ULASFU-01</t>
  </si>
  <si>
    <t>1910028-013</t>
  </si>
  <si>
    <t>Crescenta Valley Water District</t>
  </si>
  <si>
    <t>CRESCENTA VALLEY CWD AND GLENDALE</t>
  </si>
  <si>
    <t>CWD_CRE2</t>
  </si>
  <si>
    <t>OVERLAP</t>
  </si>
  <si>
    <t>ULASFU-02</t>
  </si>
  <si>
    <t>1910028-007</t>
  </si>
  <si>
    <t>ULASF-08</t>
  </si>
  <si>
    <t>1910043-028</t>
  </si>
  <si>
    <t>Glendale  City of</t>
  </si>
  <si>
    <t>City of Glendale</t>
  </si>
  <si>
    <t>CITY OF GLENDALE</t>
  </si>
  <si>
    <t>CTY_GDL</t>
  </si>
  <si>
    <t>ULASF-09</t>
  </si>
  <si>
    <t>1910043-003</t>
  </si>
  <si>
    <t>ULASF-12</t>
  </si>
  <si>
    <t>1910043-031</t>
  </si>
  <si>
    <t>CLABWB-04</t>
  </si>
  <si>
    <t>Golden State Water Co- Metropolitan</t>
  </si>
  <si>
    <t>GOLDEN STATE WATER CO. - METROPOLITAN</t>
  </si>
  <si>
    <t>IOU_GSM7</t>
  </si>
  <si>
    <t>ULASG-02</t>
  </si>
  <si>
    <t>1910024-025</t>
  </si>
  <si>
    <t>Golden State Water Company Claremont</t>
  </si>
  <si>
    <t>GOLDEN STATE WATER CO. - REGION 3</t>
  </si>
  <si>
    <t>IOU_GSR1</t>
  </si>
  <si>
    <t>ULASG-03</t>
  </si>
  <si>
    <t>1910024-009</t>
  </si>
  <si>
    <t>ULASG-12</t>
  </si>
  <si>
    <t>1910212-006</t>
  </si>
  <si>
    <t>Golden State Water Company S Arcadia</t>
  </si>
  <si>
    <t>IOU_GSR3</t>
  </si>
  <si>
    <t>ULASG-13</t>
  </si>
  <si>
    <t>1910223-009</t>
  </si>
  <si>
    <t>Golden State Water Company S San Gabriel</t>
  </si>
  <si>
    <t>CWD_SGB2</t>
  </si>
  <si>
    <t>ULASG-16</t>
  </si>
  <si>
    <t>1910142-009</t>
  </si>
  <si>
    <t>Golden State Water Company San Dimas</t>
  </si>
  <si>
    <t>CITY OF GLENDORA</t>
  </si>
  <si>
    <t>CTY_GDR</t>
  </si>
  <si>
    <t>ULASGU-02</t>
  </si>
  <si>
    <t>1910142-006</t>
  </si>
  <si>
    <t>IOU_GSR2</t>
  </si>
  <si>
    <t>ULASF-11</t>
  </si>
  <si>
    <t>1900639-001</t>
  </si>
  <si>
    <t>HATHAWAY-SYCAMORES CHILD FAMILY SVCS</t>
  </si>
  <si>
    <t>CLABCB-10</t>
  </si>
  <si>
    <t>1910049-007</t>
  </si>
  <si>
    <t>Huntington Park  City of</t>
  </si>
  <si>
    <t>City of Huntington Park</t>
  </si>
  <si>
    <t>CITY OF HUNTINGTON PARK</t>
  </si>
  <si>
    <t>CTY_HUP</t>
  </si>
  <si>
    <t>CLABCB-11</t>
  </si>
  <si>
    <t>1910049-004</t>
  </si>
  <si>
    <t>CLABWB-05</t>
  </si>
  <si>
    <t>1910051-013</t>
  </si>
  <si>
    <t>Inglewood  City of</t>
  </si>
  <si>
    <t>City of Inglewood</t>
  </si>
  <si>
    <t>IOU_GSM12</t>
  </si>
  <si>
    <t>ULASG-07</t>
  </si>
  <si>
    <t>1910063-002</t>
  </si>
  <si>
    <t>Lincoln Avenue Water Company</t>
  </si>
  <si>
    <t>LINCOLN AVENUE WATER COMPANY</t>
  </si>
  <si>
    <t>MWC_LAV</t>
  </si>
  <si>
    <t>CLABWB-10</t>
  </si>
  <si>
    <t>Lomita  City of</t>
  </si>
  <si>
    <t>City of Lomita</t>
  </si>
  <si>
    <t>CTY_LOM</t>
  </si>
  <si>
    <t>CLABCB-04</t>
  </si>
  <si>
    <t>1910065-005</t>
  </si>
  <si>
    <t>Long Beach  City of</t>
  </si>
  <si>
    <t>City of Long Beach</t>
  </si>
  <si>
    <t>CITY OF LONG BEACH</t>
  </si>
  <si>
    <t>CTY_LBH</t>
  </si>
  <si>
    <t>CLABCB-05</t>
  </si>
  <si>
    <t>1910065-012</t>
  </si>
  <si>
    <t>CLABCB-06</t>
  </si>
  <si>
    <t>1910065-057</t>
  </si>
  <si>
    <t>CLABCB-21</t>
  </si>
  <si>
    <t>ULASF-01</t>
  </si>
  <si>
    <t>1910075-003</t>
  </si>
  <si>
    <t>Los Angeles County Public Works Waterworks District 21</t>
  </si>
  <si>
    <t>CWD_LA1</t>
  </si>
  <si>
    <t>ULASF-02</t>
  </si>
  <si>
    <t>1910067-059</t>
  </si>
  <si>
    <t>Los Angeles Department of Water and Power</t>
  </si>
  <si>
    <t>City of Los Angeles</t>
  </si>
  <si>
    <t>ULASF-04</t>
  </si>
  <si>
    <t>1910067-186</t>
  </si>
  <si>
    <t>ULASF-05</t>
  </si>
  <si>
    <t>1910067-070</t>
  </si>
  <si>
    <t>ULASF-06</t>
  </si>
  <si>
    <t>1910067-145</t>
  </si>
  <si>
    <t>ULASF-10</t>
  </si>
  <si>
    <t>1910067-151</t>
  </si>
  <si>
    <t>ULASFU-03</t>
  </si>
  <si>
    <t>1910067-110</t>
  </si>
  <si>
    <t>ULASFU-04</t>
  </si>
  <si>
    <t>1910067-189</t>
  </si>
  <si>
    <t>ULASFU-06</t>
  </si>
  <si>
    <t>1910067-122</t>
  </si>
  <si>
    <t>CLABCB-08</t>
  </si>
  <si>
    <t>1910067-053</t>
  </si>
  <si>
    <t>CLABCB-09</t>
  </si>
  <si>
    <t>1910067-009</t>
  </si>
  <si>
    <t>CLABCB-20</t>
  </si>
  <si>
    <t>Santa Monica</t>
  </si>
  <si>
    <t>CLABDA-06</t>
  </si>
  <si>
    <t>ULAB</t>
  </si>
  <si>
    <t>CLABU-06</t>
  </si>
  <si>
    <t>CLABWB-06</t>
  </si>
  <si>
    <t>CTY_LAX3</t>
  </si>
  <si>
    <t>CLABWB-07</t>
  </si>
  <si>
    <t>CLABWB-02</t>
  </si>
  <si>
    <t>1910083-004</t>
  </si>
  <si>
    <t>Manhattan Beach  City of</t>
  </si>
  <si>
    <t>City of Manhattan Beach</t>
  </si>
  <si>
    <t>CAL WATER SERVICE CO. - HERMOSA REDONDO</t>
  </si>
  <si>
    <t>CTY_MBC</t>
  </si>
  <si>
    <t>CLABWB-03</t>
  </si>
  <si>
    <t>1910083-006</t>
  </si>
  <si>
    <t>CLABCB-12</t>
  </si>
  <si>
    <t>1910085-001</t>
  </si>
  <si>
    <t>Maywood Mutual Water Company 2</t>
  </si>
  <si>
    <t>MAC_MA2</t>
  </si>
  <si>
    <t>CLABCB-15</t>
  </si>
  <si>
    <t>1910211-031</t>
  </si>
  <si>
    <t>Park Water Company</t>
  </si>
  <si>
    <t>PARK WATER COMPANY</t>
  </si>
  <si>
    <t>IOU_PWC6</t>
  </si>
  <si>
    <t>CLABCB-16</t>
  </si>
  <si>
    <t>1910211-022</t>
  </si>
  <si>
    <t>CLABU-02</t>
  </si>
  <si>
    <t>1910211-025</t>
  </si>
  <si>
    <t>CITY OF DOWNEY</t>
  </si>
  <si>
    <t>ULASG-22</t>
  </si>
  <si>
    <t>1910124-045</t>
  </si>
  <si>
    <t>Pasadena  City of</t>
  </si>
  <si>
    <t>City of Pasadena</t>
  </si>
  <si>
    <t>CITY OF PASADENA</t>
  </si>
  <si>
    <t>CTY_PAS</t>
  </si>
  <si>
    <t>ULASGU-06</t>
  </si>
  <si>
    <t>1910124-007</t>
  </si>
  <si>
    <t>CLABCB-03</t>
  </si>
  <si>
    <t>1910042-005</t>
  </si>
  <si>
    <t>Pico Rivera  City of</t>
  </si>
  <si>
    <t>City of Pico Rivera</t>
  </si>
  <si>
    <t>CITY OF PICO RIVERA</t>
  </si>
  <si>
    <t>CTY_PCR2</t>
  </si>
  <si>
    <t>CLABCB-17</t>
  </si>
  <si>
    <t>1910042-012</t>
  </si>
  <si>
    <t>ULASGU-10</t>
  </si>
  <si>
    <t>ULASG-23</t>
  </si>
  <si>
    <t>1910126-031</t>
  </si>
  <si>
    <t>Pomona  City of</t>
  </si>
  <si>
    <t>City of Pomona</t>
  </si>
  <si>
    <t>CTY_PNM</t>
  </si>
  <si>
    <t>ULASGU-01</t>
  </si>
  <si>
    <t>1910126-013</t>
  </si>
  <si>
    <t>ULASG-17</t>
  </si>
  <si>
    <t>1910022-002</t>
  </si>
  <si>
    <t>CITY OF POMONA</t>
  </si>
  <si>
    <t>ULASG-11</t>
  </si>
  <si>
    <t>1910140-004</t>
  </si>
  <si>
    <t>Rubio Canyon Land and Water Association</t>
  </si>
  <si>
    <t>ULASF-03</t>
  </si>
  <si>
    <t>1910143-005</t>
  </si>
  <si>
    <t>San Fernando  City of</t>
  </si>
  <si>
    <t>City of San Fernando</t>
  </si>
  <si>
    <t>CTY_SFE</t>
  </si>
  <si>
    <t>ULASG-04</t>
  </si>
  <si>
    <t>1910039-001</t>
  </si>
  <si>
    <t>San Gabriel Valley Water Company</t>
  </si>
  <si>
    <t>SAN GABRIEL VALLEY WATER COMPANY</t>
  </si>
  <si>
    <t>IOU_SGV1</t>
  </si>
  <si>
    <t>ULASG-05</t>
  </si>
  <si>
    <t>1910039-024</t>
  </si>
  <si>
    <t>ULASGU-04</t>
  </si>
  <si>
    <t>1910039-014</t>
  </si>
  <si>
    <t>CLABCB-07</t>
  </si>
  <si>
    <t>1910245-004</t>
  </si>
  <si>
    <t>Santa Fe Springs  City of</t>
  </si>
  <si>
    <t>City of Santa Fe Springs</t>
  </si>
  <si>
    <t>CITY OF SANTA FE SPRINGS</t>
  </si>
  <si>
    <t>CTY_SFS</t>
  </si>
  <si>
    <t>CLABDA-01</t>
  </si>
  <si>
    <t>1910146-001</t>
  </si>
  <si>
    <t>Santa Monica  City of</t>
  </si>
  <si>
    <t>City of Santa Monica</t>
  </si>
  <si>
    <t>CTY_SMC</t>
  </si>
  <si>
    <t>CLABDA-02</t>
  </si>
  <si>
    <t>1910146-015</t>
  </si>
  <si>
    <t>CITY OF SANTA MONICA</t>
  </si>
  <si>
    <t>CLABDA-04</t>
  </si>
  <si>
    <t>1910146-012</t>
  </si>
  <si>
    <t>CLABCB-13</t>
  </si>
  <si>
    <t>1910152-009</t>
  </si>
  <si>
    <t>South Gate  City of</t>
  </si>
  <si>
    <t>City of South Gate</t>
  </si>
  <si>
    <t>CITY OF SOUTH GATE</t>
  </si>
  <si>
    <t>CTY_SGT</t>
  </si>
  <si>
    <t>CLABWB-01</t>
  </si>
  <si>
    <t>1910213-009</t>
  </si>
  <si>
    <t>Torrance  City of</t>
  </si>
  <si>
    <t>City of Torrance</t>
  </si>
  <si>
    <t>CTY_TOR1</t>
  </si>
  <si>
    <t>CLABWB-09</t>
  </si>
  <si>
    <t>1910213-005</t>
  </si>
  <si>
    <t>CITY OF TORRANCE</t>
  </si>
  <si>
    <t>CTY_TOR2</t>
  </si>
  <si>
    <t>ULASG-01</t>
  </si>
  <si>
    <t>1910163-010</t>
  </si>
  <si>
    <t>Valencia Heights Water Company</t>
  </si>
  <si>
    <t>SUBURBAN WATER SYSTEMS</t>
  </si>
  <si>
    <t>IOU_SWS5</t>
  </si>
  <si>
    <t>ULASGU-11</t>
  </si>
  <si>
    <t>1910009-001</t>
  </si>
  <si>
    <t>Valley County Water District</t>
  </si>
  <si>
    <t>VALLEY CWD</t>
  </si>
  <si>
    <t>CWD_VAL2</t>
  </si>
  <si>
    <t>ULASGU-09</t>
  </si>
  <si>
    <t>1910165-002</t>
  </si>
  <si>
    <t>Valley View Mutual Water Company</t>
  </si>
  <si>
    <t>VALLEY VIEW MUTUAL WATER COMPANY</t>
  </si>
  <si>
    <t>MWC_VVW</t>
  </si>
  <si>
    <t>CLABCB-19</t>
  </si>
  <si>
    <t>Vernon  City of</t>
  </si>
  <si>
    <t>City of Vernon</t>
  </si>
  <si>
    <t>CITY OF VERNON</t>
  </si>
  <si>
    <t>CTY_VER</t>
  </si>
  <si>
    <t>ULASG-06</t>
  </si>
  <si>
    <t>1910173-010</t>
  </si>
  <si>
    <t>Whittier  City of</t>
  </si>
  <si>
    <t>City of Whittier</t>
  </si>
  <si>
    <t>CTY_WHT</t>
  </si>
  <si>
    <t>CLABU-03</t>
  </si>
  <si>
    <t>1910173-009</t>
  </si>
  <si>
    <t>GWP_001</t>
  </si>
  <si>
    <t>GWP_002</t>
  </si>
  <si>
    <t>GWP_003</t>
  </si>
  <si>
    <t>GWP_004</t>
  </si>
  <si>
    <t>GWP_005</t>
  </si>
  <si>
    <t>GWP_006</t>
  </si>
  <si>
    <t>GWP_007</t>
  </si>
  <si>
    <t>GWP_008</t>
  </si>
  <si>
    <t>GWP_009</t>
  </si>
  <si>
    <t>GWP_010</t>
  </si>
  <si>
    <t>GWP_011</t>
  </si>
  <si>
    <t>GWP_012</t>
  </si>
  <si>
    <t>GWP_013</t>
  </si>
  <si>
    <t>GWP_014</t>
  </si>
  <si>
    <t>GWP_015</t>
  </si>
  <si>
    <t>GWP_016</t>
  </si>
  <si>
    <t>GWP_017</t>
  </si>
  <si>
    <t>GWP_018</t>
  </si>
  <si>
    <t>GWP_019</t>
  </si>
  <si>
    <t>GWP_020</t>
  </si>
  <si>
    <t>GWP_021</t>
  </si>
  <si>
    <t>GWP_022</t>
  </si>
  <si>
    <t>GWP_023</t>
  </si>
  <si>
    <t>GWP_024</t>
  </si>
  <si>
    <t>GWP_025</t>
  </si>
  <si>
    <t>GWP_026</t>
  </si>
  <si>
    <t>GWP_027</t>
  </si>
  <si>
    <t>GWP_028</t>
  </si>
  <si>
    <t>GWP_029</t>
  </si>
  <si>
    <t>GWP_030</t>
  </si>
  <si>
    <t>GWP_031</t>
  </si>
  <si>
    <t>GWP_032</t>
  </si>
  <si>
    <t>GWP_033</t>
  </si>
  <si>
    <t>GWP_034</t>
  </si>
  <si>
    <t>GWP_035</t>
  </si>
  <si>
    <t>GWP_036</t>
  </si>
  <si>
    <t>GWP_037</t>
  </si>
  <si>
    <t>GWP_038</t>
  </si>
  <si>
    <t>GWP_039</t>
  </si>
  <si>
    <t>GWP_040</t>
  </si>
  <si>
    <t>GWP_041</t>
  </si>
  <si>
    <t>GWP_042</t>
  </si>
  <si>
    <t>GWP_043</t>
  </si>
  <si>
    <t>GWP_044</t>
  </si>
  <si>
    <t>GWP_045</t>
  </si>
  <si>
    <t>GWP_046</t>
  </si>
  <si>
    <t>GWP_047</t>
  </si>
  <si>
    <t>GWP_048</t>
  </si>
  <si>
    <t>GWP_049</t>
  </si>
  <si>
    <t>GWP_050</t>
  </si>
  <si>
    <t>GWP_051</t>
  </si>
  <si>
    <t>GWP_052</t>
  </si>
  <si>
    <t>GWP_053</t>
  </si>
  <si>
    <t>GWP_054</t>
  </si>
  <si>
    <t>GWP_055</t>
  </si>
  <si>
    <t>GWP_056</t>
  </si>
  <si>
    <t>GWP_057</t>
  </si>
  <si>
    <t>GWP_058</t>
  </si>
  <si>
    <t>GWP_059</t>
  </si>
  <si>
    <t>GWP_060</t>
  </si>
  <si>
    <t>GWP_061</t>
  </si>
  <si>
    <t>GWP_062</t>
  </si>
  <si>
    <t>GWP_063</t>
  </si>
  <si>
    <t>GWP_064</t>
  </si>
  <si>
    <t>GWP_065</t>
  </si>
  <si>
    <t>GWP_066</t>
  </si>
  <si>
    <t>GWP_067</t>
  </si>
  <si>
    <t>GWP_068</t>
  </si>
  <si>
    <t>GWP_069</t>
  </si>
  <si>
    <t>GWP_070</t>
  </si>
  <si>
    <t>GWP_071</t>
  </si>
  <si>
    <t>GWP_072</t>
  </si>
  <si>
    <t>GWP_073</t>
  </si>
  <si>
    <t>GWP_074</t>
  </si>
  <si>
    <t>GWP_075</t>
  </si>
  <si>
    <t>GWP_076</t>
  </si>
  <si>
    <t>GWP_077</t>
  </si>
  <si>
    <t>GWP_078</t>
  </si>
  <si>
    <t>GWP_079</t>
  </si>
  <si>
    <t>GWP_080</t>
  </si>
  <si>
    <t>GWP_081</t>
  </si>
  <si>
    <t>GWP_082</t>
  </si>
  <si>
    <t>GWP_083</t>
  </si>
  <si>
    <t>GWP_084</t>
  </si>
  <si>
    <t>GWP_085</t>
  </si>
  <si>
    <t>GWP_086</t>
  </si>
  <si>
    <t>GWP_087</t>
  </si>
  <si>
    <t>GWP_088</t>
  </si>
  <si>
    <t>GWP_089</t>
  </si>
  <si>
    <t>GWP_090</t>
  </si>
  <si>
    <t>GWP_091</t>
  </si>
  <si>
    <t>GWP_092</t>
  </si>
  <si>
    <t>GWP_093</t>
  </si>
  <si>
    <t>GWP_094</t>
  </si>
  <si>
    <t>Node_Code</t>
  </si>
  <si>
    <t>Description</t>
  </si>
  <si>
    <t>Origin</t>
  </si>
  <si>
    <t>Destination</t>
  </si>
  <si>
    <t>Description 2</t>
  </si>
  <si>
    <t>Capacity</t>
  </si>
  <si>
    <t>GW Pumping from San Gabriel Basin via ULASG-15 for CITY OF AZUSA</t>
  </si>
  <si>
    <t>GW Pumping from San Gabriel Basin via ULASG-21 for CITY OF AZUSA</t>
  </si>
  <si>
    <t>GW Pumping from Central Basin Basin via CLABU-07 for BELLFLOWER MUNICIPAL WATER SYSTEM</t>
  </si>
  <si>
    <t>GW Pumping from Central Basin Basin via CLABCB-02 for BELLFLOWER-SOMERSET MUTUAL WATER COMPANY</t>
  </si>
  <si>
    <t>GW Pumping from Hollywood Basin via CLABDA-03 for CITY OF BEVERLY HILLS</t>
  </si>
  <si>
    <t>GW Pumping from Hollywood Basin via CLABDA-05 for CITY OF BEVERLY HILLS</t>
  </si>
  <si>
    <t>GW Pumping from San Fernando Basin via ULASF-07 for CITY OF BURBANK</t>
  </si>
  <si>
    <t>GW Pumping from San Fernando Basin via ULASFU-05 for CITY OF LOS ANGELES</t>
  </si>
  <si>
    <t>GW Pumping from West Basin Basin via CLABWB-08 for CAL WATER SERVICE CO. - DOMINGUEZ</t>
  </si>
  <si>
    <t>GW Pumping from Central Basin Basin via CLABCB-18 for CAL WATER SERVICE CO. - EAST LA</t>
  </si>
  <si>
    <t>GW Pumping from San Gabriel Basin via ULASG-14 for CAL-AM WATER CO. - DUARTE</t>
  </si>
  <si>
    <t>GW Pumping from San Gabriel Basin via ULASG-18 for KINNELOA ID</t>
  </si>
  <si>
    <t xml:space="preserve">GW Pumping from San Gabriel Basin via ULASG-08 for </t>
  </si>
  <si>
    <t>GW Pumping from San Gabriel Basin via ULASG-09 for CAL-AM WATER CO. - DUARTE</t>
  </si>
  <si>
    <t>GW Pumping from San Gabriel Basin via ULASG-10 for SAN GABRIEL CWD</t>
  </si>
  <si>
    <t>GW Pumping from San Gabriel Basin via ULASGU-03 for CAL-AM WATER CO. - DUARTE</t>
  </si>
  <si>
    <t xml:space="preserve">GW Pumping from San Gabriel Basin via ULASGU-05 for </t>
  </si>
  <si>
    <t>GW Pumping from San Gabriel Basin via ULASGU-07 for CAL-AM WATER CO. - SAN MARINO</t>
  </si>
  <si>
    <t>GW Pumping from San Gabriel Basin via ULASGU-08 for CAL-AM WATER CO. - SAN MARINO</t>
  </si>
  <si>
    <t>GW Pumping from Central Basin Basin via CLABCB-01 for CITY OF LOS ANGELES</t>
  </si>
  <si>
    <t>GW Pumping from San Gabriel Basin via ULASG-19 for CAL-AM WATER CO. - SAN MARINO</t>
  </si>
  <si>
    <t>GW Pumping from Central Basin Basin via CLABU-05 for CITY OF CERRITOS</t>
  </si>
  <si>
    <t>GW Pumping from Central Basin Basin via CLABCB-14 for CITY OF COMPTON</t>
  </si>
  <si>
    <t xml:space="preserve">GW Pumping from San Gabriel Basin via ULASG-20 for </t>
  </si>
  <si>
    <t>GW Pumping from San Fernando Basin via ULASFU-01 for CRESCENTA VALLEY CWD AND GLENDALE</t>
  </si>
  <si>
    <t>GW Pumping from San Fernando Basin via ULASFU-02 for CRESCENTA VALLEY CWD AND GLENDALE</t>
  </si>
  <si>
    <t>GW Pumping from San Fernando Basin via ULASF-08 for CITY OF GLENDALE</t>
  </si>
  <si>
    <t>GW Pumping from San Fernando Basin via ULASF-09 for CITY OF GLENDALE</t>
  </si>
  <si>
    <t>GW Pumping from San Fernando Basin via ULASF-12 for CITY OF LOS ANGELES</t>
  </si>
  <si>
    <t>GW Pumping from West Basin Basin via CLABWB-04 for GOLDEN STATE WATER CO. - METROPOLITAN</t>
  </si>
  <si>
    <t>GW Pumping from San Gabriel Basin via ULASG-02 for GOLDEN STATE WATER CO. - REGION 3</t>
  </si>
  <si>
    <t>GW Pumping from San Gabriel Basin via ULASG-03 for GOLDEN STATE WATER CO. - REGION 3</t>
  </si>
  <si>
    <t>GW Pumping from San Gabriel Basin via ULASG-12 for GOLDEN STATE WATER CO. - REGION 3</t>
  </si>
  <si>
    <t>GW Pumping from San Gabriel Basin via ULASG-13 for SAN GABRIEL CWD</t>
  </si>
  <si>
    <t>GW Pumping from San Gabriel Basin via ULASG-16 for CITY OF GLENDORA</t>
  </si>
  <si>
    <t>GW Pumping from San Gabriel Basin via ULASGU-02 for GOLDEN STATE WATER CO. - REGION 3</t>
  </si>
  <si>
    <t xml:space="preserve">GW Pumping from San Fernando Basin via ULASF-11 for </t>
  </si>
  <si>
    <t>GW Pumping from Central Basin Basin via CLABCB-10 for CITY OF HUNTINGTON PARK</t>
  </si>
  <si>
    <t>GW Pumping from Central Basin Basin via CLABCB-11 for CITY OF HUNTINGTON PARK</t>
  </si>
  <si>
    <t>GW Pumping from West Basin Basin via CLABWB-05 for GOLDEN STATE WATER CO. - METROPOLITAN</t>
  </si>
  <si>
    <t>GW Pumping from San Gabriel Basin via ULASG-07 for LINCOLN AVENUE WATER COMPANY</t>
  </si>
  <si>
    <t xml:space="preserve">GW Pumping from West Basin Basin via CLABWB-10 for </t>
  </si>
  <si>
    <t>GW Pumping from Central Basin Basin via CLABCB-04 for CITY OF LONG BEACH</t>
  </si>
  <si>
    <t>GW Pumping from Central Basin Basin via CLABCB-05 for CITY OF LONG BEACH</t>
  </si>
  <si>
    <t>GW Pumping from Central Basin Basin via CLABCB-06 for CITY OF LONG BEACH</t>
  </si>
  <si>
    <t>GW Pumping from Central Basin Basin via CLABCB-21 for CITY OF LONG BEACH</t>
  </si>
  <si>
    <t xml:space="preserve">GW Pumping from San Fernando Basin via ULASF-01 for </t>
  </si>
  <si>
    <t>GW Pumping from San Fernando Basin via ULASF-02 for CITY OF LOS ANGELES</t>
  </si>
  <si>
    <t>GW Pumping from San Fernando Basin via ULASF-04 for CITY OF LOS ANGELES</t>
  </si>
  <si>
    <t>GW Pumping from San Fernando Basin via ULASF-05 for CITY OF LOS ANGELES</t>
  </si>
  <si>
    <t>GW Pumping from San Fernando Basin via ULASF-06 for CITY OF BURBANK</t>
  </si>
  <si>
    <t>GW Pumping from San Fernando Basin via ULASF-10 for CITY OF LOS ANGELES</t>
  </si>
  <si>
    <t>GW Pumping from San Fernando Basin via ULASFU-03 for CITY OF LOS ANGELES</t>
  </si>
  <si>
    <t>GW Pumping from San Fernando Basin via ULASFU-04 for CITY OF LOS ANGELES</t>
  </si>
  <si>
    <t>GW Pumping from San Fernando Basin via ULASFU-06 for CITY OF LOS ANGELES</t>
  </si>
  <si>
    <t>GW Pumping from Central Basin Basin via CLABCB-08 for CITY OF LOS ANGELES</t>
  </si>
  <si>
    <t>GW Pumping from Central Basin Basin via CLABCB-09 for CITY OF LOS ANGELES</t>
  </si>
  <si>
    <t>GW Pumping from Central Basin Basin via CLABCB-20 for CITY OF LOS ANGELES</t>
  </si>
  <si>
    <t>GW Pumping from Santa Monica Basin via CLABDA-06 for CITY OF LOS ANGELES</t>
  </si>
  <si>
    <t>GW Pumping from ULAB Basin via CLABU-06 for CITY OF LOS ANGELES</t>
  </si>
  <si>
    <t>GW Pumping from West Basin Basin via CLABWB-06 for CITY OF LOS ANGELES</t>
  </si>
  <si>
    <t>GW Pumping from West Basin Basin via CLABWB-07 for CITY OF LOS ANGELES</t>
  </si>
  <si>
    <t>GW Pumping from West Basin Basin via CLABWB-02 for CAL WATER SERVICE CO. - HERMOSA REDONDO</t>
  </si>
  <si>
    <t>GW Pumping from West Basin Basin via CLABWB-03 for CAL WATER SERVICE CO. - HERMOSA REDONDO</t>
  </si>
  <si>
    <t xml:space="preserve">GW Pumping from Central Basin Basin via CLABCB-12 for </t>
  </si>
  <si>
    <t>GW Pumping from Central Basin Basin via CLABCB-15 for PARK WATER COMPANY</t>
  </si>
  <si>
    <t>GW Pumping from Central Basin Basin via CLABCB-16 for PARK WATER COMPANY</t>
  </si>
  <si>
    <t>GW Pumping from Central Basin Basin via CLABU-02 for CITY OF DOWNEY</t>
  </si>
  <si>
    <t>GW Pumping from San Gabriel Basin via ULASG-22 for CITY OF PASADENA</t>
  </si>
  <si>
    <t>GW Pumping from San Gabriel Basin via ULASGU-06 for CITY OF PASADENA</t>
  </si>
  <si>
    <t>GW Pumping from Central Basin Basin via CLABCB-03 for CITY OF PICO RIVERA</t>
  </si>
  <si>
    <t>GW Pumping from Central Basin Basin via CLABCB-17 for CITY OF PICO RIVERA</t>
  </si>
  <si>
    <t>GW Pumping from San Gabriel Basin via ULASGU-10 for CITY OF PICO RIVERA</t>
  </si>
  <si>
    <t>GW Pumping from San Gabriel Basin via ULASG-23 for GOLDEN STATE WATER CO. - REGION 3</t>
  </si>
  <si>
    <t>GW Pumping from San Gabriel Basin via ULASGU-01 for GOLDEN STATE WATER CO. - REGION 3</t>
  </si>
  <si>
    <t>GW Pumping from San Gabriel Basin via ULASG-17 for CITY OF POMONA</t>
  </si>
  <si>
    <t>GW Pumping from San Gabriel Basin via ULASG-11 for LINCOLN AVENUE WATER COMPANY</t>
  </si>
  <si>
    <t>GW Pumping from San Fernando Basin via ULASF-03 for CITY OF LOS ANGELES</t>
  </si>
  <si>
    <t>GW Pumping from San Gabriel Basin via ULASG-04 for SAN GABRIEL VALLEY WATER COMPANY</t>
  </si>
  <si>
    <t>GW Pumping from San Gabriel Basin via ULASG-05 for SAN GABRIEL VALLEY WATER COMPANY</t>
  </si>
  <si>
    <t>GW Pumping from San Gabriel Basin via ULASGU-04 for SAN GABRIEL VALLEY WATER COMPANY</t>
  </si>
  <si>
    <t>GW Pumping from Central Basin Basin via CLABCB-07 for CITY OF SANTA FE SPRINGS</t>
  </si>
  <si>
    <t>GW Pumping from Santa Monica Basin via CLABDA-01 for CITY OF LOS ANGELES</t>
  </si>
  <si>
    <t>GW Pumping from Santa Monica Basin via CLABDA-02 for CITY OF SANTA MONICA</t>
  </si>
  <si>
    <t>GW Pumping from Santa Monica Basin via CLABDA-04 for CITY OF SANTA MONICA</t>
  </si>
  <si>
    <t>GW Pumping from Central Basin Basin via CLABCB-13 for CITY OF SOUTH GATE</t>
  </si>
  <si>
    <t>GW Pumping from West Basin Basin via CLABWB-01 for CAL WATER SERVICE CO. - DOMINGUEZ</t>
  </si>
  <si>
    <t>GW Pumping from West Basin Basin via CLABWB-09 for CITY OF TORRANCE</t>
  </si>
  <si>
    <t>GW Pumping from San Gabriel Basin via ULASG-01 for SUBURBAN WATER SYSTEMS</t>
  </si>
  <si>
    <t>GW Pumping from San Gabriel Basin via ULASGU-11 for VALLEY CWD</t>
  </si>
  <si>
    <t>GW Pumping from San Gabriel Basin via ULASGU-09 for VALLEY VIEW MUTUAL WATER COMPANY</t>
  </si>
  <si>
    <t>GW Pumping from Central Basin Basin via CLABCB-19 for CITY OF VERNON</t>
  </si>
  <si>
    <t>GW Pumping from San Gabriel Basin via ULASG-06 for SAN GABRIEL VALLEY WATER COMPANY</t>
  </si>
  <si>
    <t>GW Pumping from Central Basin Basin via CLABU-03 for CITY OF PICO RIVERA</t>
  </si>
  <si>
    <t>Cost per acre-foot</t>
  </si>
  <si>
    <t>Benefit per acre-foot</t>
  </si>
  <si>
    <t xml:space="preserve">   Energy Intensity of Production from Source, kwh/ac-ft</t>
  </si>
  <si>
    <t xml:space="preserve">   Energy Intensity of Conveyance for Link kwh/ac-ft</t>
  </si>
  <si>
    <t>Energy Intensity of Conveyance for Link kwh/ac-ft</t>
  </si>
  <si>
    <t>Energy Intensity of Production from Source, kwh/ac-ft</t>
  </si>
  <si>
    <t>CTY_AL1</t>
  </si>
  <si>
    <t>nan</t>
  </si>
  <si>
    <t>CTY_AL2</t>
  </si>
  <si>
    <t>CTY_AL3</t>
  </si>
  <si>
    <t>CTY_AR1</t>
  </si>
  <si>
    <t>CTY_AR2</t>
  </si>
  <si>
    <t>CTY_BEL1</t>
  </si>
  <si>
    <t>CTY_BEL2</t>
  </si>
  <si>
    <t>CTY_BEL3</t>
  </si>
  <si>
    <t>CTY_BEL5</t>
  </si>
  <si>
    <t>CTY_BEL6</t>
  </si>
  <si>
    <t>CTY_BEL7</t>
  </si>
  <si>
    <t>CTY_COV1</t>
  </si>
  <si>
    <t>CTY_COV2</t>
  </si>
  <si>
    <t>CTY_CP1</t>
  </si>
  <si>
    <t>CTY_CP2</t>
  </si>
  <si>
    <t>CTY_DOW</t>
  </si>
  <si>
    <t>CTY_ELM1</t>
  </si>
  <si>
    <t>CTY_ELM2</t>
  </si>
  <si>
    <t>CTY_ELS</t>
  </si>
  <si>
    <t>CTY_ING1</t>
  </si>
  <si>
    <t>CTY_ING2</t>
  </si>
  <si>
    <t>CTY_LAV1</t>
  </si>
  <si>
    <t>CTY_LAV2</t>
  </si>
  <si>
    <t>CTY_LAV3</t>
  </si>
  <si>
    <t>CTY_LAX1</t>
  </si>
  <si>
    <t>CTY_LAX4</t>
  </si>
  <si>
    <t>CTY_LKW</t>
  </si>
  <si>
    <t>CTY_LYN</t>
  </si>
  <si>
    <t>CTY_MON1</t>
  </si>
  <si>
    <t>CTY_MON2</t>
  </si>
  <si>
    <t>CTY_MTP</t>
  </si>
  <si>
    <t>CTY_NOR1</t>
  </si>
  <si>
    <t>CTY_NOR2</t>
  </si>
  <si>
    <t>CTY_NOR3</t>
  </si>
  <si>
    <t>CTY_NOR4</t>
  </si>
  <si>
    <t>CTY_NOR5</t>
  </si>
  <si>
    <t>CTY_PAR</t>
  </si>
  <si>
    <t>CTY_PCR1</t>
  </si>
  <si>
    <t>CTY_SIE</t>
  </si>
  <si>
    <t>CTY_SIG</t>
  </si>
  <si>
    <t>CTY_SPA</t>
  </si>
  <si>
    <t>CTY_TOR3</t>
  </si>
  <si>
    <t>CWD_CRE1</t>
  </si>
  <si>
    <t>CWD_LA2</t>
  </si>
  <si>
    <t>CWD_LA3</t>
  </si>
  <si>
    <t>CWD_LAH</t>
  </si>
  <si>
    <t>CWD_LAP1</t>
  </si>
  <si>
    <t>CWD_LAP2</t>
  </si>
  <si>
    <t>CWD_LAP3</t>
  </si>
  <si>
    <t>CWD_LAP4</t>
  </si>
  <si>
    <t>CWD_ORC1</t>
  </si>
  <si>
    <t>CWD_ORC2</t>
  </si>
  <si>
    <t>CWD_ORC3</t>
  </si>
  <si>
    <t>CWD_PIC1</t>
  </si>
  <si>
    <t>CWD_PIC2</t>
  </si>
  <si>
    <t>CWD_PIC3</t>
  </si>
  <si>
    <t>CWD_ROW</t>
  </si>
  <si>
    <t>CWD_SAV</t>
  </si>
  <si>
    <t>CWD_VAL1</t>
  </si>
  <si>
    <t>CWD_VAL3</t>
  </si>
  <si>
    <t>CWD_VAL4</t>
  </si>
  <si>
    <t>CWD_WVA</t>
  </si>
  <si>
    <t>IOU_CA1</t>
  </si>
  <si>
    <t>IOU_CA3</t>
  </si>
  <si>
    <t>IOU_CWS1</t>
  </si>
  <si>
    <t>IOU_CWS10</t>
  </si>
  <si>
    <t>IOU_CWS11</t>
  </si>
  <si>
    <t>IOU_CWS12</t>
  </si>
  <si>
    <t>IOU_CWS13</t>
  </si>
  <si>
    <t>IOU_CWS4</t>
  </si>
  <si>
    <t>IOU_CWS5</t>
  </si>
  <si>
    <t>IOU_CWS6</t>
  </si>
  <si>
    <t>IOU_CWS7</t>
  </si>
  <si>
    <t>IOU_CWS8</t>
  </si>
  <si>
    <t>IOU_CWS9</t>
  </si>
  <si>
    <t>IOU_EPS</t>
  </si>
  <si>
    <t>IOU_GSM1</t>
  </si>
  <si>
    <t>IOU_GSM10</t>
  </si>
  <si>
    <t>IOU_GSM11</t>
  </si>
  <si>
    <t>IOU_GSM13</t>
  </si>
  <si>
    <t>IOU_GSM14</t>
  </si>
  <si>
    <t>IOU_GSM15</t>
  </si>
  <si>
    <t>IOU_GSM2</t>
  </si>
  <si>
    <t>IOU_GSM3</t>
  </si>
  <si>
    <t>IOU_GSM4</t>
  </si>
  <si>
    <t>IOU_GSM5</t>
  </si>
  <si>
    <t>IOU_GSM6</t>
  </si>
  <si>
    <t>IOU_GSM8</t>
  </si>
  <si>
    <t>IOU_GSM9</t>
  </si>
  <si>
    <t>IOU_GSR4</t>
  </si>
  <si>
    <t>IOU_PWC1</t>
  </si>
  <si>
    <t>IOU_PWC2</t>
  </si>
  <si>
    <t>IOU_PWC3</t>
  </si>
  <si>
    <t>IOU_PWC4</t>
  </si>
  <si>
    <t>IOU_PWC5</t>
  </si>
  <si>
    <t>IOU_SGV2</t>
  </si>
  <si>
    <t>IOU_SGV3</t>
  </si>
  <si>
    <t>IOU_SWS1</t>
  </si>
  <si>
    <t>IOU_SWS2</t>
  </si>
  <si>
    <t>IOU_SWS3</t>
  </si>
  <si>
    <t>IOU_SWS4</t>
  </si>
  <si>
    <t>IRR_KIN1</t>
  </si>
  <si>
    <t>IRR_LAC1</t>
  </si>
  <si>
    <t>IRR_LAC2</t>
  </si>
  <si>
    <t>IRR_SMT</t>
  </si>
  <si>
    <t>MWC_180</t>
  </si>
  <si>
    <t>MWC_349</t>
  </si>
  <si>
    <t>MWC_ADR</t>
  </si>
  <si>
    <t>MWC_AMA</t>
  </si>
  <si>
    <t>MWC_DEL</t>
  </si>
  <si>
    <t>MWC_HEM</t>
  </si>
  <si>
    <t>MWC_LFL1</t>
  </si>
  <si>
    <t>MWC_LFL2</t>
  </si>
  <si>
    <t>MWC_LFL3</t>
  </si>
  <si>
    <t>MWC_LFL4</t>
  </si>
  <si>
    <t>MWC_LYN</t>
  </si>
  <si>
    <t>MWC_MA1</t>
  </si>
  <si>
    <t>MWC_MCR</t>
  </si>
  <si>
    <t>MWC_MON</t>
  </si>
  <si>
    <t>MWC_RUB</t>
  </si>
  <si>
    <t>MWC_RUR</t>
  </si>
  <si>
    <t>MWC_SSL1</t>
  </si>
  <si>
    <t>MWC_SSL2</t>
  </si>
  <si>
    <t>MWC_STG</t>
  </si>
  <si>
    <t>MWC_VHT</t>
  </si>
  <si>
    <t>MWC_VWC</t>
  </si>
  <si>
    <t>MWC_WPK</t>
  </si>
  <si>
    <t>MWD_LVR1</t>
  </si>
  <si>
    <t>MWD_LVR2</t>
  </si>
  <si>
    <t>MWD_LVR3</t>
  </si>
  <si>
    <t>MWS_BHG</t>
  </si>
  <si>
    <t>node</t>
  </si>
  <si>
    <t>PRK_FBP</t>
  </si>
  <si>
    <t>average_head_m</t>
  </si>
  <si>
    <t>average_energy_intensity_kwh-acft</t>
  </si>
  <si>
    <t>number_parcels</t>
  </si>
  <si>
    <t>sub_node</t>
  </si>
  <si>
    <t>CTY_ALH</t>
  </si>
  <si>
    <t>CTY_BEL</t>
  </si>
  <si>
    <t>CTY_COV</t>
  </si>
  <si>
    <t>CTY_ELM</t>
  </si>
  <si>
    <t>CTY_ING</t>
  </si>
  <si>
    <t>CTY_LAV</t>
  </si>
  <si>
    <t>CTY_ARC</t>
  </si>
  <si>
    <t>CTY_CPT</t>
  </si>
  <si>
    <t>CTY_LAX</t>
  </si>
  <si>
    <t>CTY_MON</t>
  </si>
  <si>
    <t>CTY_NOR</t>
  </si>
  <si>
    <t>CTY_PCR</t>
  </si>
  <si>
    <t>CTY_TOR</t>
  </si>
  <si>
    <t>CTY_CRE</t>
  </si>
  <si>
    <t>CWD_LAP</t>
  </si>
  <si>
    <t>CWD_ORC</t>
  </si>
  <si>
    <t>CWD_PIC</t>
  </si>
  <si>
    <t>CWD_SGB</t>
  </si>
  <si>
    <t>CWD_VAL</t>
  </si>
  <si>
    <t>IOU_CAW</t>
  </si>
  <si>
    <t>IOU_CWS</t>
  </si>
  <si>
    <t>IOU_GSM</t>
  </si>
  <si>
    <t>IOU_GSR</t>
  </si>
  <si>
    <t>IOU_PWC</t>
  </si>
  <si>
    <t>IOU_SGV</t>
  </si>
  <si>
    <t>IOU_SWS</t>
  </si>
  <si>
    <t>IRR_KIN</t>
  </si>
  <si>
    <t>IRR_LAC</t>
  </si>
  <si>
    <t>MWC_LFL</t>
  </si>
  <si>
    <t>MWC_SSL</t>
  </si>
  <si>
    <t>MWD_LVR</t>
  </si>
  <si>
    <t>MWC_LVR</t>
  </si>
  <si>
    <t>CAL_064</t>
  </si>
  <si>
    <t>CAL_192</t>
  </si>
  <si>
    <t>CAL_274</t>
  </si>
  <si>
    <t>CAL_304</t>
  </si>
  <si>
    <t>CAL_318</t>
  </si>
  <si>
    <t>CAL_319</t>
  </si>
  <si>
    <t>CAL_42B</t>
  </si>
  <si>
    <t>CAL_45C</t>
  </si>
  <si>
    <t>CAL_57C</t>
  </si>
  <si>
    <t>CTY_CLM</t>
  </si>
  <si>
    <t>CTY_IND</t>
  </si>
  <si>
    <t>CTY_IRW</t>
  </si>
  <si>
    <t>CTY_SMR</t>
  </si>
  <si>
    <t>CWD_CRE</t>
  </si>
  <si>
    <t>GWB_CEN</t>
  </si>
  <si>
    <t>GWB_CHI</t>
  </si>
  <si>
    <t>GWB_HOL</t>
  </si>
  <si>
    <t>GWB_MSG</t>
  </si>
  <si>
    <t>GWB_PUE</t>
  </si>
  <si>
    <t>GWB_RAY</t>
  </si>
  <si>
    <t>GWB_SFE</t>
  </si>
  <si>
    <t>GWB_SIX</t>
  </si>
  <si>
    <t>GWB_SMC</t>
  </si>
  <si>
    <t>GWB_SPA</t>
  </si>
  <si>
    <t>GWB_SYL</t>
  </si>
  <si>
    <t>GWB_VER</t>
  </si>
  <si>
    <t>GWB_WCS</t>
  </si>
  <si>
    <t>INF_BTD</t>
  </si>
  <si>
    <t>INF_CAS</t>
  </si>
  <si>
    <t>INF_COL</t>
  </si>
  <si>
    <t>INF_CSB</t>
  </si>
  <si>
    <t>INF_DVR</t>
  </si>
  <si>
    <t>INF_HAN</t>
  </si>
  <si>
    <t>INF_LAR</t>
  </si>
  <si>
    <t>INF_LMR</t>
  </si>
  <si>
    <t>INF_LOD</t>
  </si>
  <si>
    <t>INF_MOR</t>
  </si>
  <si>
    <t>INF_PCD</t>
  </si>
  <si>
    <t>INF_PUD</t>
  </si>
  <si>
    <t>INF_SAD</t>
  </si>
  <si>
    <t>INF_SFD</t>
  </si>
  <si>
    <t>INF_SFN</t>
  </si>
  <si>
    <t>INF_SGD</t>
  </si>
  <si>
    <t>INF_SND</t>
  </si>
  <si>
    <t>INF_SPV</t>
  </si>
  <si>
    <t>INF_SWP</t>
  </si>
  <si>
    <t>INF_WHR</t>
  </si>
  <si>
    <t>INF_WHS</t>
  </si>
  <si>
    <t>MWC_CDM</t>
  </si>
  <si>
    <t>MWC_MA2</t>
  </si>
  <si>
    <t>MWC_MA3</t>
  </si>
  <si>
    <t>MWD_CBR</t>
  </si>
  <si>
    <t>MWD_CBS</t>
  </si>
  <si>
    <t>MWD_FTH</t>
  </si>
  <si>
    <t>MWD_FTR</t>
  </si>
  <si>
    <t>MWD_LVI</t>
  </si>
  <si>
    <t>MWD_MET</t>
  </si>
  <si>
    <t>MWD_SGV</t>
  </si>
  <si>
    <t>MWD_THV</t>
  </si>
  <si>
    <t>MWD_USG</t>
  </si>
  <si>
    <t>MWD_USR</t>
  </si>
  <si>
    <t>MWD_WCB</t>
  </si>
  <si>
    <t>MWD_WCD</t>
  </si>
  <si>
    <t>MWD_WCR</t>
  </si>
  <si>
    <t>MWD_WRD</t>
  </si>
  <si>
    <t>PRV_CEN</t>
  </si>
  <si>
    <t>PRV_COC</t>
  </si>
  <si>
    <t>PRV_MOC</t>
  </si>
  <si>
    <t>PRV_MSG</t>
  </si>
  <si>
    <t>PRV_RAY</t>
  </si>
  <si>
    <t>PRV_SGR</t>
  </si>
  <si>
    <t>PRV_SIX</t>
  </si>
  <si>
    <t>PRV_WCS</t>
  </si>
  <si>
    <t>PRV_WMI</t>
  </si>
  <si>
    <t>PRV_WOC</t>
  </si>
  <si>
    <t>SPG_ANI</t>
  </si>
  <si>
    <t>SPG_BDS</t>
  </si>
  <si>
    <t>SPG_BEN</t>
  </si>
  <si>
    <t>SPG_BRF</t>
  </si>
  <si>
    <t>SPG_BRW</t>
  </si>
  <si>
    <t>SPG_BUL</t>
  </si>
  <si>
    <t>SPG_BVS</t>
  </si>
  <si>
    <t>SPG_CIT</t>
  </si>
  <si>
    <t>SPG_DOM</t>
  </si>
  <si>
    <t>SPG_EAB</t>
  </si>
  <si>
    <t>SPG_ESG</t>
  </si>
  <si>
    <t>SPG_FOR</t>
  </si>
  <si>
    <t>SPG_HS2</t>
  </si>
  <si>
    <t>SPG_HSG</t>
  </si>
  <si>
    <t>SPG_IRW</t>
  </si>
  <si>
    <t>SPG_LAR</t>
  </si>
  <si>
    <t>SPG_LIT</t>
  </si>
  <si>
    <t>SPG_LOP</t>
  </si>
  <si>
    <t>SPG_LOS</t>
  </si>
  <si>
    <t>SPG_MIL</t>
  </si>
  <si>
    <t>SPG_PC2</t>
  </si>
  <si>
    <t>SPG_PCS</t>
  </si>
  <si>
    <t>SPG_PEC</t>
  </si>
  <si>
    <t>SPG_RS2</t>
  </si>
  <si>
    <t>SPG_RSF</t>
  </si>
  <si>
    <t>SPG_SAW</t>
  </si>
  <si>
    <t>SPG_SFG</t>
  </si>
  <si>
    <t>SPG_SG2</t>
  </si>
  <si>
    <t>SPG_SGC</t>
  </si>
  <si>
    <t>SPG_SGY</t>
  </si>
  <si>
    <t>SPG_SMD</t>
  </si>
  <si>
    <t>SPG_SND</t>
  </si>
  <si>
    <t>SPG_SPA</t>
  </si>
  <si>
    <t>SPG_SPV</t>
  </si>
  <si>
    <t>SPG_TUJ</t>
  </si>
  <si>
    <t>SPG_WAL</t>
  </si>
  <si>
    <t>SUR_ASE</t>
  </si>
  <si>
    <t>SUR_BAL</t>
  </si>
  <si>
    <t>SUR_BAC</t>
  </si>
  <si>
    <t>SUR_SDL</t>
  </si>
  <si>
    <t>SUR_BDU</t>
  </si>
  <si>
    <t>SUR_BDS</t>
  </si>
  <si>
    <t>SUR_BTD</t>
  </si>
  <si>
    <t>SUR_BRF</t>
  </si>
  <si>
    <t>SUR_BVS</t>
  </si>
  <si>
    <t>SUR_BDM</t>
  </si>
  <si>
    <t>SUR_COY</t>
  </si>
  <si>
    <t>SUR_DOM</t>
  </si>
  <si>
    <t>SUR_EAB</t>
  </si>
  <si>
    <t>SUR_EAT</t>
  </si>
  <si>
    <t>SUR_SDM</t>
  </si>
  <si>
    <t>SUR_HAN</t>
  </si>
  <si>
    <t>SUR_BDL</t>
  </si>
  <si>
    <t>SUR_LIT</t>
  </si>
  <si>
    <t>SUR_LOS</t>
  </si>
  <si>
    <t>SUR_PCU</t>
  </si>
  <si>
    <t>SUR_LAL</t>
  </si>
  <si>
    <t>SUR_SGL</t>
  </si>
  <si>
    <t>SUR_MAL</t>
  </si>
  <si>
    <t>SUR_MAC</t>
  </si>
  <si>
    <t>SUR_MOR</t>
  </si>
  <si>
    <t>SUR_PCD</t>
  </si>
  <si>
    <t>SUR_PCL</t>
  </si>
  <si>
    <t>SUR_SAL</t>
  </si>
  <si>
    <t>SUR_PUD</t>
  </si>
  <si>
    <t>SUR_RHU</t>
  </si>
  <si>
    <t>SUR_SND</t>
  </si>
  <si>
    <t>SUR_SDU</t>
  </si>
  <si>
    <t>SUR_SGD</t>
  </si>
  <si>
    <t>SUR_SGU</t>
  </si>
  <si>
    <t>SUR_SGC</t>
  </si>
  <si>
    <t>SUR_SGP</t>
  </si>
  <si>
    <t>SUR_SJC</t>
  </si>
  <si>
    <t>SUR_SAC</t>
  </si>
  <si>
    <t>SUR_SAU</t>
  </si>
  <si>
    <t>SUR_SAW</t>
  </si>
  <si>
    <t>SUR_SMD</t>
  </si>
  <si>
    <t>SUR_SPV</t>
  </si>
  <si>
    <t>SUR_THM</t>
  </si>
  <si>
    <t>SUR_LAU</t>
  </si>
  <si>
    <t>SUR_VER</t>
  </si>
  <si>
    <t>SUR_WLL</t>
  </si>
  <si>
    <t>SUR_WLU</t>
  </si>
  <si>
    <t>SUR_ALH</t>
  </si>
  <si>
    <t>SUR_ARC</t>
  </si>
  <si>
    <t>SUR_CMP</t>
  </si>
  <si>
    <t>SUR_COV</t>
  </si>
  <si>
    <t>SUR_EVP</t>
  </si>
  <si>
    <t>SUR_FSH</t>
  </si>
  <si>
    <t>SUR_LAC</t>
  </si>
  <si>
    <t>SUR_MIL</t>
  </si>
  <si>
    <t>SUR_MON</t>
  </si>
  <si>
    <t>SUR_MTB</t>
  </si>
  <si>
    <t>SUR_OWN</t>
  </si>
  <si>
    <t>SUR_OWL</t>
  </si>
  <si>
    <t>SUR_PAC</t>
  </si>
  <si>
    <t>SUR_R01</t>
  </si>
  <si>
    <t>SUR_RCN</t>
  </si>
  <si>
    <t>SUR_RHL</t>
  </si>
  <si>
    <t>SUR_RUB</t>
  </si>
  <si>
    <t>SUR_SAE</t>
  </si>
  <si>
    <t>SUR_SGM</t>
  </si>
  <si>
    <t>SUR_SGO</t>
  </si>
  <si>
    <t>SUR_TUJ</t>
  </si>
  <si>
    <t>SUR_TUU</t>
  </si>
  <si>
    <t>WRP_BUR</t>
  </si>
  <si>
    <t>WRP_GDL</t>
  </si>
  <si>
    <t>WRP_HYP</t>
  </si>
  <si>
    <t>WRP_JWP</t>
  </si>
  <si>
    <t>WRP_LAC</t>
  </si>
  <si>
    <t>WRP_LBP</t>
  </si>
  <si>
    <t>WRP_LCP</t>
  </si>
  <si>
    <t>WRP_LIT</t>
  </si>
  <si>
    <t>WRP_MMS</t>
  </si>
  <si>
    <t>WRP_PON</t>
  </si>
  <si>
    <t>WRP_SJC</t>
  </si>
  <si>
    <t>WRP_SJP</t>
  </si>
  <si>
    <t>WRP_SMR</t>
  </si>
  <si>
    <t>WRP_TAP</t>
  </si>
  <si>
    <t>WRP_TER</t>
  </si>
  <si>
    <t>WRP_TIL</t>
  </si>
  <si>
    <t>WRP_WHP</t>
  </si>
  <si>
    <t>VAD_ASE</t>
  </si>
  <si>
    <t>VAD_BAL</t>
  </si>
  <si>
    <t>VAD_BAC</t>
  </si>
  <si>
    <t>VAD_SDL</t>
  </si>
  <si>
    <t>VAD_BDU</t>
  </si>
  <si>
    <t>VAD_BDS</t>
  </si>
  <si>
    <t>VAD_BRF</t>
  </si>
  <si>
    <t>VAD_BVS</t>
  </si>
  <si>
    <t>VAD_BDM</t>
  </si>
  <si>
    <t>VAD_DOM</t>
  </si>
  <si>
    <t>VAD_EAB</t>
  </si>
  <si>
    <t>VAD_EAT</t>
  </si>
  <si>
    <t>VAD_SDM</t>
  </si>
  <si>
    <t>VAD_HAN</t>
  </si>
  <si>
    <t>VAD_BDL</t>
  </si>
  <si>
    <t>VAD_LIT</t>
  </si>
  <si>
    <t>VAD_LOS</t>
  </si>
  <si>
    <t>VAD_PCU</t>
  </si>
  <si>
    <t>VAD_LAL</t>
  </si>
  <si>
    <t>VAD_SGL</t>
  </si>
  <si>
    <t>VAD_MOR</t>
  </si>
  <si>
    <t>VAD_PCD</t>
  </si>
  <si>
    <t>VAD_PCS</t>
  </si>
  <si>
    <t>VAD_SAL</t>
  </si>
  <si>
    <t>VAD_PUD</t>
  </si>
  <si>
    <t>VAD_RHU</t>
  </si>
  <si>
    <t>VAD_SND</t>
  </si>
  <si>
    <t>VAD_SDU</t>
  </si>
  <si>
    <t>VAD_SGD</t>
  </si>
  <si>
    <t>VAD_SGU</t>
  </si>
  <si>
    <t>VAD_SGC</t>
  </si>
  <si>
    <t>VAD_SGP</t>
  </si>
  <si>
    <t>VAD_SJC</t>
  </si>
  <si>
    <t>VAD_SAC</t>
  </si>
  <si>
    <t>VAD_SAU</t>
  </si>
  <si>
    <t>VAD_SAW</t>
  </si>
  <si>
    <t>VAD_SMD</t>
  </si>
  <si>
    <t>VAD_THM</t>
  </si>
  <si>
    <t>VAD_LAU</t>
  </si>
  <si>
    <t>VAD_VER</t>
  </si>
  <si>
    <t>VAD_WLL</t>
  </si>
  <si>
    <t>VAD_WLU</t>
  </si>
  <si>
    <t>Grand Total</t>
  </si>
  <si>
    <t>total_parcels_retailers</t>
  </si>
  <si>
    <t>Grand</t>
  </si>
  <si>
    <t>rel_percent_parcels</t>
  </si>
  <si>
    <t>weighted_avg_EI_kwh_ac-ft</t>
  </si>
  <si>
    <t>Node</t>
  </si>
  <si>
    <t>Demands_ac-ft</t>
  </si>
  <si>
    <t>LINK INPUTS</t>
  </si>
  <si>
    <t xml:space="preserve">   Origin Node</t>
  </si>
  <si>
    <t xml:space="preserve">   Terminal Node</t>
  </si>
  <si>
    <t xml:space="preserve">   Capacity</t>
  </si>
  <si>
    <t xml:space="preserve">   Cost per acre-foot</t>
  </si>
  <si>
    <t xml:space="preserve">   Benefit per ac-ft</t>
  </si>
  <si>
    <t>CUS_CPL</t>
  </si>
  <si>
    <t>CUS_FIR</t>
  </si>
  <si>
    <t>CUS_SAN</t>
  </si>
  <si>
    <t>SUR_WHIT</t>
  </si>
  <si>
    <t>SUR_BRD</t>
  </si>
  <si>
    <t>SPG_LPB</t>
  </si>
  <si>
    <t>CAL_F38</t>
  </si>
  <si>
    <t>INF_BNV</t>
  </si>
  <si>
    <t>INV_SPV</t>
  </si>
  <si>
    <t>INF_WHT</t>
  </si>
  <si>
    <t>MWD_VHT</t>
  </si>
  <si>
    <t>Power (assumes 50 psi in larger supply pipes)</t>
  </si>
  <si>
    <t>Volume</t>
  </si>
  <si>
    <t>time (assumes 6 miles or 10 km of transit)</t>
  </si>
  <si>
    <t>velocity (m/s)</t>
  </si>
  <si>
    <t>Energy Intensity, in kWh/ac-ft</t>
  </si>
  <si>
    <t>subnode</t>
  </si>
  <si>
    <t>Weighted Average of Distribution System to Retailer Service Areas, assuming centroids of retailer districts</t>
  </si>
  <si>
    <t>CTY_ALH Average</t>
  </si>
  <si>
    <t>CTY_ARC Average</t>
  </si>
  <si>
    <t>CTY_AZU Average</t>
  </si>
  <si>
    <t>CTY_BEL Average</t>
  </si>
  <si>
    <t>CTY_BHL Average</t>
  </si>
  <si>
    <t>CTY_BUR Average</t>
  </si>
  <si>
    <t>CTY_CER Average</t>
  </si>
  <si>
    <t>CTY_COV Average</t>
  </si>
  <si>
    <t>CTY_CPT Average</t>
  </si>
  <si>
    <t>CTY_DOW Average</t>
  </si>
  <si>
    <t>CTY_ELM Average</t>
  </si>
  <si>
    <t>CTY_ELS Average</t>
  </si>
  <si>
    <t>CTY_GDL Average</t>
  </si>
  <si>
    <t>CTY_GDR Average</t>
  </si>
  <si>
    <t>CTY_HUP Average</t>
  </si>
  <si>
    <t>CTY_ING Average</t>
  </si>
  <si>
    <t>CTY_LAV Average</t>
  </si>
  <si>
    <t>CTY_LAX Average</t>
  </si>
  <si>
    <t>CTY_LBH Average</t>
  </si>
  <si>
    <t>CTY_LKW Average</t>
  </si>
  <si>
    <t>CTY_LOM Average</t>
  </si>
  <si>
    <t>CTY_LYN Average</t>
  </si>
  <si>
    <t>CTY_MBC Average</t>
  </si>
  <si>
    <t>CTY_MON Average</t>
  </si>
  <si>
    <t>CTY_MTP Average</t>
  </si>
  <si>
    <t>CTY_NOR Average</t>
  </si>
  <si>
    <t>CTY_PAR Average</t>
  </si>
  <si>
    <t>CTY_PAS Average</t>
  </si>
  <si>
    <t>CTY_PCR Average</t>
  </si>
  <si>
    <t>CTY_PNM Average</t>
  </si>
  <si>
    <t>CTY_SFE Average</t>
  </si>
  <si>
    <t>CTY_SFS Average</t>
  </si>
  <si>
    <t>CTY_SGT Average</t>
  </si>
  <si>
    <t>CTY_SIE Average</t>
  </si>
  <si>
    <t>CTY_SIG Average</t>
  </si>
  <si>
    <t>CTY_SMC Average</t>
  </si>
  <si>
    <t>CTY_SPA Average</t>
  </si>
  <si>
    <t>CTY_TOR Average</t>
  </si>
  <si>
    <t>CTY_VER Average</t>
  </si>
  <si>
    <t>CTY_WHT Average</t>
  </si>
  <si>
    <t>CTY_CRE Average</t>
  </si>
  <si>
    <t>CWD_LA1 Average</t>
  </si>
  <si>
    <t>CWD_LA2 Average</t>
  </si>
  <si>
    <t>CWD_LA3 Average</t>
  </si>
  <si>
    <t>CWD_LAH Average</t>
  </si>
  <si>
    <t>CWD_LAP Average</t>
  </si>
  <si>
    <t>CWD_ORC Average</t>
  </si>
  <si>
    <t>CWD_PIC Average</t>
  </si>
  <si>
    <t>CWD_ROW Average</t>
  </si>
  <si>
    <t>CWD_SAV Average</t>
  </si>
  <si>
    <t>CWD_SGB Average</t>
  </si>
  <si>
    <t>CWD_VAL Average</t>
  </si>
  <si>
    <t>CWD_WVA Average</t>
  </si>
  <si>
    <t>IOU_CAW Average</t>
  </si>
  <si>
    <t>IOU_CWS Average</t>
  </si>
  <si>
    <t>IOU_EPS Average</t>
  </si>
  <si>
    <t>IOU_GSM Average</t>
  </si>
  <si>
    <t>IOU_GSR Average</t>
  </si>
  <si>
    <t>IOU_PWC Average</t>
  </si>
  <si>
    <t>IOU_SGV Average</t>
  </si>
  <si>
    <t>IOU_SWS Average</t>
  </si>
  <si>
    <t>IRR_KIN Average</t>
  </si>
  <si>
    <t>IRR_LAC Average</t>
  </si>
  <si>
    <t>IRR_SMT Average</t>
  </si>
  <si>
    <t>MWC_180 Average</t>
  </si>
  <si>
    <t>MWC_349 Average</t>
  </si>
  <si>
    <t>MWC_ADR Average</t>
  </si>
  <si>
    <t>MWC_AMA Average</t>
  </si>
  <si>
    <t>MWC_BLS Average</t>
  </si>
  <si>
    <t>MWC_DEL Average</t>
  </si>
  <si>
    <t>MWC_HEM Average</t>
  </si>
  <si>
    <t>MWC_LAV Average</t>
  </si>
  <si>
    <t>MWC_LFL Average</t>
  </si>
  <si>
    <t>MWC_LYN Average</t>
  </si>
  <si>
    <t>MWC_MA1 Average</t>
  </si>
  <si>
    <t>MWC_MCR Average</t>
  </si>
  <si>
    <t>MWC_MON Average</t>
  </si>
  <si>
    <t>MWC_RUB Average</t>
  </si>
  <si>
    <t>MWC_RUR Average</t>
  </si>
  <si>
    <t>MWC_SSL Average</t>
  </si>
  <si>
    <t>MWC_STG Average</t>
  </si>
  <si>
    <t>MWC_VHT Average</t>
  </si>
  <si>
    <t>MWC_VVW Average</t>
  </si>
  <si>
    <t>MWC_VWC Average</t>
  </si>
  <si>
    <t>MWC_WPK Average</t>
  </si>
  <si>
    <t>MWC_LVR Average</t>
  </si>
  <si>
    <t>MWS_BHG Average</t>
  </si>
  <si>
    <t>PRK_FBP Average</t>
  </si>
  <si>
    <t>Grand Average</t>
  </si>
  <si>
    <t>GW Delivery to Muni EI</t>
  </si>
  <si>
    <t>Retailer System EI</t>
  </si>
  <si>
    <t>Retailer to Treatment EI</t>
  </si>
  <si>
    <t>Sum EI of Conveyance</t>
  </si>
  <si>
    <t>Origin Node</t>
  </si>
  <si>
    <t>Terminal Node</t>
  </si>
  <si>
    <t>Benefit per ac-ft</t>
  </si>
  <si>
    <t>NodeCodes_new</t>
  </si>
  <si>
    <t>usgs_dem_2</t>
  </si>
  <si>
    <t>dynamic head</t>
  </si>
  <si>
    <t>pumping head</t>
  </si>
  <si>
    <t>Retailer and WWTP Locations</t>
  </si>
  <si>
    <t>CTY_COv1</t>
  </si>
  <si>
    <t>elevation head increase</t>
  </si>
  <si>
    <t>distance</t>
  </si>
  <si>
    <t>time</t>
  </si>
  <si>
    <t>power</t>
  </si>
  <si>
    <t>volume</t>
  </si>
  <si>
    <t>energy intensity</t>
  </si>
  <si>
    <t>Energy Intensity of Conveyance for Link kwh/ac-ft (OLD)</t>
  </si>
  <si>
    <t>Energy Intensity of Sewage Treatment kwh/ac-ft</t>
  </si>
  <si>
    <t>Sum EI of Sewage Treatment</t>
  </si>
  <si>
    <t>EI of Groundwater Pumping Supply Production kwh-ac-ft</t>
  </si>
  <si>
    <t>EI of Imported Supply Production, kwh/ac-ft</t>
  </si>
  <si>
    <t>Energy Intensity of Supply Production from Source (GW and Imported), kwh/ac-ft (OLD)</t>
  </si>
  <si>
    <t>Energy Intensity of Imported Supply Production from Source, kwh/ac-ft</t>
  </si>
  <si>
    <t>Weighted EI of Water Supply Conveyance in Service Territory</t>
  </si>
  <si>
    <t>EI of Wastewater Treatment</t>
  </si>
  <si>
    <t>EI of Groundwater Pumping and Treatment</t>
  </si>
  <si>
    <t>Energy Intensity of Groundwater Supply Production, kwh/ac-ft</t>
  </si>
  <si>
    <t>WWTP Indicator</t>
  </si>
  <si>
    <t>EI of WWTP Operations</t>
  </si>
  <si>
    <t>Node Code</t>
  </si>
  <si>
    <t>Water Reclamation Plant</t>
  </si>
  <si>
    <t>Burbank Water Reclamation Plant</t>
  </si>
  <si>
    <t>LA-Glendale Water Reclamation Plant</t>
  </si>
  <si>
    <t>Hyperion Treatment Plant</t>
  </si>
  <si>
    <t>County Joint Water Reclamation Plant</t>
  </si>
  <si>
    <t>La Canada Water Reclamation Plant</t>
  </si>
  <si>
    <t>Long Beach Water Reclamation Plant</t>
  </si>
  <si>
    <t>Los Coyotes Water Reclamation Plant</t>
  </si>
  <si>
    <t>Edward Little Water Reclamation Plant</t>
  </si>
  <si>
    <t>Malibu Mesa Water Reclamation Plant</t>
  </si>
  <si>
    <t>Ponoma Water Reclamation Plant</t>
  </si>
  <si>
    <t>San Jose Creek Water Reclamation Plant</t>
  </si>
  <si>
    <t>San Jose WRP Reclaimed water pipe outfall</t>
  </si>
  <si>
    <t>Santa Monica Urban Runoff Recycling Plant</t>
  </si>
  <si>
    <t>Tapia Water Reclamation Facility (Las Virgenes)</t>
  </si>
  <si>
    <t>Terminal Island Water Reclamation Plant</t>
  </si>
  <si>
    <t>Donald Tillman Water Reclamation Plant</t>
  </si>
  <si>
    <t>Whittier Narrows Water Reclamation Plant</t>
  </si>
  <si>
    <t>EI</t>
  </si>
  <si>
    <t>WRP</t>
  </si>
  <si>
    <t>Row Labels</t>
  </si>
  <si>
    <t>Average of EI of WWTP Operations</t>
  </si>
  <si>
    <t>(blank)</t>
  </si>
  <si>
    <t>LA City</t>
  </si>
  <si>
    <t>Rel %</t>
  </si>
  <si>
    <t>Retailers in yellow are weighted averages, based on WWTP EI and capacity</t>
  </si>
  <si>
    <t>Col Rel %</t>
  </si>
  <si>
    <t>SWP Rel %</t>
  </si>
  <si>
    <t>Project</t>
  </si>
  <si>
    <t>Gross EI</t>
  </si>
  <si>
    <t>Col</t>
  </si>
  <si>
    <t>LAA</t>
  </si>
  <si>
    <t>SWP-West</t>
  </si>
  <si>
    <t>SWP-East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</si>
  <si>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</si>
  <si>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</si>
  <si>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</si>
  <si>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</si>
  <si>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</si>
  <si>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</si>
  <si>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</si>
  <si>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</si>
  <si>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</si>
  <si>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</si>
  <si>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</si>
  <si>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</si>
  <si>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MWD</t>
  </si>
  <si>
    <t>City of LA</t>
  </si>
  <si>
    <t>Weighted EI (Col, SWP East &amp; West)</t>
  </si>
  <si>
    <t>INF_LAA Flow</t>
  </si>
  <si>
    <t>All Imports to LA City Flow</t>
  </si>
  <si>
    <t>Year</t>
  </si>
  <si>
    <t>Month</t>
  </si>
  <si>
    <t>Weighted EI</t>
  </si>
  <si>
    <t>MWD to LA City Estimates</t>
  </si>
  <si>
    <t>Coefficients</t>
  </si>
  <si>
    <t>Calculations</t>
  </si>
  <si>
    <t>CAL_342</t>
  </si>
  <si>
    <t>CAL_81D</t>
  </si>
  <si>
    <t>INF_LPB</t>
  </si>
  <si>
    <t>INF_LR2</t>
  </si>
  <si>
    <t>INF_LR3</t>
  </si>
  <si>
    <t>INF_LR4</t>
  </si>
  <si>
    <t>INF_SVR</t>
  </si>
  <si>
    <t>MWD_SGR</t>
  </si>
  <si>
    <t>MWD_THR</t>
  </si>
  <si>
    <t>MWD_WCP</t>
  </si>
  <si>
    <t>SUR_PCM</t>
  </si>
  <si>
    <t>VAD_BTD</t>
  </si>
  <si>
    <t>VAD_COY</t>
  </si>
  <si>
    <t>VAD_MAL</t>
  </si>
  <si>
    <t>VAD_MAC</t>
  </si>
  <si>
    <t>Average</t>
  </si>
  <si>
    <t>EI of Imported Supply</t>
  </si>
  <si>
    <t>Total EI: 100% Imported Scenario</t>
  </si>
  <si>
    <t>Total EI: 0% Imported Scenario</t>
  </si>
  <si>
    <t>Subtotal EI: Conveyance and WW Treatment</t>
  </si>
  <si>
    <t>Sum of average_energy_intensity_kwh-acft</t>
  </si>
  <si>
    <t>Mean</t>
  </si>
  <si>
    <t>Standard Deviation</t>
  </si>
  <si>
    <t>Probability Distribution</t>
  </si>
  <si>
    <t>Min</t>
  </si>
  <si>
    <t>Max</t>
  </si>
  <si>
    <t>min</t>
  </si>
  <si>
    <t>max</t>
  </si>
  <si>
    <t>New Data as of 7/9/19, based on 70psi average pipe pressure and Hazen-Williams head loss calculations</t>
  </si>
  <si>
    <t>average_head</t>
  </si>
  <si>
    <t>average_energy_intensity</t>
  </si>
  <si>
    <t>average</t>
  </si>
  <si>
    <t>median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</si>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</sst>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9" fillId="0" borderId="0" xfId="0" applyFont="1"/>
    <xf numFmtId="0" fontId="0" fillId="0" borderId="0" xfId="0" quotePrefix="1"/>
    <xf numFmtId="0" fontId="0" fillId="33" borderId="0" xfId="0" applyFill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0" fillId="34" borderId="0" xfId="0" applyFill="1" applyAlignment="1">
      <alignment wrapText="1"/>
    </xf>
    <xf numFmtId="0" fontId="0" fillId="34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5" borderId="10" xfId="0" applyFont="1" applyFill="1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21" fillId="0" borderId="0" xfId="0" applyFont="1"/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43" applyNumberFormat="1" applyFont="1"/>
    <xf numFmtId="0" fontId="0" fillId="0" borderId="0" xfId="0" applyAlignment="1">
      <alignment horizontal="center"/>
    </xf>
    <xf numFmtId="0" fontId="23" fillId="0" borderId="0" xfId="42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ucida Sans" panose="020B0602030504020204" pitchFamily="34" charset="0"/>
                <a:ea typeface="Lucida Sans" panose="020B0602030504020204" pitchFamily="34" charset="0"/>
                <a:cs typeface="Lucida Sans" panose="020B0602030504020204" pitchFamily="34" charset="0"/>
              </a:defRPr>
            </a:pPr>
            <a:r>
              <a:rPr lang="en-US">
                <a:latin typeface="Lucida Sans" panose="020B0602030504020204" pitchFamily="34" charset="0"/>
              </a:rPr>
              <a:t>Energy Intensity of Water Supply Distribution </a:t>
            </a:r>
          </a:p>
        </cx:rich>
      </cx:tx>
    </cx:title>
    <cx:plotArea>
      <cx:plotAreaRegion>
        <cx:series layoutId="clusteredColumn" uniqueId="{1E62183F-BD9F-45D7-9AED-72CF556AF342}">
          <cx:dataId val="0"/>
          <cx:layoutPr>
            <cx:binning intervalClosed="r"/>
          </cx:layoutPr>
          <cx:axisId val="1"/>
        </cx:series>
        <cx:series layoutId="paretoLine" ownerIdx="0" uniqueId="{03B48B51-6F28-4B94-A5D5-01FA52E6C3B2}">
          <cx:axisId val="2"/>
        </cx:series>
      </cx:plotAreaRegion>
      <cx:axis id="0">
        <cx:catScaling gapWidth="0.64999997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11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ucida Sans" panose="020B0602030504020204" pitchFamily="34" charset="0"/>
                    <a:ea typeface="Lucida Sans" panose="020B0602030504020204" pitchFamily="34" charset="0"/>
                    <a:cs typeface="Lucida Sans" panose="020B0602030504020204" pitchFamily="34" charset="0"/>
                  </a:defRPr>
                </a:pPr>
                <a:r>
                  <a:rPr lang="en-US" sz="1100">
                    <a:latin typeface="Lucida Sans" panose="020B0602030504020204" pitchFamily="34" charset="0"/>
                  </a:rPr>
                  <a:t>Energy Intensity (kWh/ac-ft)</a:t>
                </a:r>
              </a:p>
            </cx:rich>
          </cx:tx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ucida Sans" panose="020B0602030504020204" pitchFamily="34" charset="0"/>
                <a:ea typeface="Lucida Sans" panose="020B0602030504020204" pitchFamily="34" charset="0"/>
                <a:cs typeface="Lucida Sans" panose="020B0602030504020204" pitchFamily="34" charset="0"/>
              </a:defRPr>
            </a:pPr>
            <a:endParaRPr lang="en-US">
              <a:latin typeface="Lucida Sans" panose="020B0602030504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/>
                </a:pPr>
                <a:r>
                  <a:rPr lang="en-US" sz="1100"/>
                  <a:t>Frequency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ucida Sans" panose="020B0602030504020204" pitchFamily="34" charset="0"/>
                <a:ea typeface="Lucida Sans" panose="020B0602030504020204" pitchFamily="34" charset="0"/>
                <a:cs typeface="Lucida Sans" panose="020B0602030504020204" pitchFamily="34" charset="0"/>
              </a:defRPr>
            </a:pPr>
            <a:endParaRPr lang="en-US">
              <a:latin typeface="Lucida Sans" panose="020B0602030504020204" pitchFamily="34" charset="0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ucida Sans" panose="020B0602030504020204" pitchFamily="34" charset="0"/>
                <a:ea typeface="Lucida Sans" panose="020B0602030504020204" pitchFamily="34" charset="0"/>
                <a:cs typeface="Lucida Sans" panose="020B0602030504020204" pitchFamily="34" charset="0"/>
              </a:defRPr>
            </a:pPr>
            <a:endParaRPr lang="en-US">
              <a:latin typeface="Lucida Sans" panose="020B0602030504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2</xdr:row>
      <xdr:rowOff>190499</xdr:rowOff>
    </xdr:from>
    <xdr:to>
      <xdr:col>21</xdr:col>
      <xdr:colOff>323849</xdr:colOff>
      <xdr:row>23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rse, Erik" refreshedDate="43476.459989814815" createdVersion="6" refreshedVersion="6" minRefreshableVersion="3" recordCount="144">
  <cacheSource type="worksheet">
    <worksheetSource ref="L1:N1" sheet="WW Retailer Subtotal"/>
  </cacheSource>
  <cacheFields count="3">
    <cacheField name="Origin Node" numFmtId="0">
      <sharedItems containsBlank="1" count="117">
        <s v="CTY_ALH"/>
        <s v="CTY_ARC"/>
        <s v="CTY_AZU"/>
        <s v="CTY_BEL"/>
        <s v="CTY_BHL"/>
        <s v="CTY_BUR"/>
        <s v="CTY_CER"/>
        <s v="CTY_CLM"/>
        <s v="CTY_COV"/>
        <s v="CTY_CPT"/>
        <s v="CTY_DOW"/>
        <s v="CTY_ELM"/>
        <s v="CTY_ELS"/>
        <s v="CTY_GDL"/>
        <s v="CTY_GDR"/>
        <s v="CTY_HUP"/>
        <s v="CTY_IND"/>
        <s v="CTY_ING"/>
        <s v="CTY_IRW"/>
        <s v="CTY_LAV"/>
        <s v="CTY_LAX"/>
        <s v="CTY_LBH"/>
        <s v="CTY_LKW"/>
        <s v="CTY_LOM"/>
        <s v="CTY_LYN"/>
        <s v="CTY_MBC"/>
        <s v="CTY_MON"/>
        <s v="CTY_MTP"/>
        <s v="CTY_NOR"/>
        <s v="CTY_PAR"/>
        <s v="CTY_PAS"/>
        <s v="CTY_PCR"/>
        <s v="CTY_PNM"/>
        <s v="CTY_SFE"/>
        <s v="CTY_SFS"/>
        <s v="CTY_SGT"/>
        <s v="CTY_SIE"/>
        <s v="CTY_SIG"/>
        <s v="CTY_SMC"/>
        <s v="CTY_SMR"/>
        <s v="CTY_SPA"/>
        <s v="CTY_TOR"/>
        <s v="CTY_VER"/>
        <s v="CTY_WHT"/>
        <s v="CUS_CPL"/>
        <s v="CUS_SAN"/>
        <s v="CWD_CRE"/>
        <s v="CWD_LA1"/>
        <s v="CWD_LA2"/>
        <s v="CWD_LA3"/>
        <s v="CWD_LAP"/>
        <s v="CWD_ORC"/>
        <s v="CWD_PIC"/>
        <s v="CWD_ROW"/>
        <s v="CWD_SAV"/>
        <s v="CWD_SGB"/>
        <s v="CWD_VAL"/>
        <s v="CWD_WVA"/>
        <s v="IOU_CAW"/>
        <s v="IOU_CWS"/>
        <s v="IOU_EPS"/>
        <s v="IOU_GSM"/>
        <s v="IOU_GSR"/>
        <s v="IOU_PWC"/>
        <s v="IOU_SGV"/>
        <s v="IOU_SWS"/>
        <s v="IRR_KIN"/>
        <s v="IRR_LAC"/>
        <s v="IRR_SMT"/>
        <s v="MWC_180"/>
        <s v="MWC_349"/>
        <s v="MWC_AMA"/>
        <s v="MWC_BLS"/>
        <s v="MWC_CDM"/>
        <s v="MWC_COV"/>
        <s v="MWC_DEL"/>
        <s v="MWC_HEM"/>
        <s v="MWC_LAV"/>
        <s v="MWC_LFL"/>
        <s v="MWC_LYN"/>
        <s v="MWC_MA1"/>
        <s v="MWC_MA2"/>
        <s v="MWC_MA3"/>
        <s v="MWC_MCR"/>
        <s v="MWC_MON"/>
        <s v="MWC_RUB"/>
        <s v="MWC_RUR"/>
        <s v="MWC_SSL"/>
        <s v="MWC_STG"/>
        <s v="MWC_VHT"/>
        <s v="MWC_VVW"/>
        <s v="MWC_VWC"/>
        <s v="MWC_WPK"/>
        <s v="MWD_LVI"/>
        <s v="MWS_BHG"/>
        <s v="PRK_FBP"/>
        <s v="PRV_CEN"/>
        <s v="PRV_COC"/>
        <s v="PRV_MOC"/>
        <s v="PRV_MSG"/>
        <s v="PRV_RAY"/>
        <s v="PRV_SIX"/>
        <s v="PRV_WCS"/>
        <s v="PRV_WMI"/>
        <s v="PRV_WOC"/>
        <m/>
        <s v="WRP_LBP" u="1"/>
        <s v="WRP_LCP" u="1"/>
        <s v="WRP_SJP" u="1"/>
        <s v="WRP_BUR" u="1"/>
        <s v="WRP_SJC" u="1"/>
        <s v="WRP_WHP" u="1"/>
        <s v="WRP_HYP" u="1"/>
        <s v="WRP_GDL" u="1"/>
        <s v="WRP_TAP" u="1"/>
        <s v="WRP_PON" u="1"/>
        <s v="WRP_TIL" u="1"/>
      </sharedItems>
    </cacheField>
    <cacheField name="Terminal Node" numFmtId="0">
      <sharedItems containsBlank="1"/>
    </cacheField>
    <cacheField name="EI of WWTP Operations" numFmtId="0">
      <sharedItems containsString="0" containsBlank="1" containsNumber="1" containsInteger="1" minValue="130" maxValue="5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orse, Erik" refreshedDate="43655.966813194442" createdVersion="6" refreshedVersion="6" minRefreshableVersion="3" recordCount="180">
  <cacheSource type="worksheet">
    <worksheetSource ref="A1:C181" sheet="weighted_avg_subtotal"/>
  </cacheSource>
  <cacheFields count="3">
    <cacheField name="node" numFmtId="0">
      <sharedItems count="88">
        <s v="CTY_ALH"/>
        <s v="CTY_ARC"/>
        <s v="CTY_AZU"/>
        <s v="CTY_BEL"/>
        <s v="CTY_BHL"/>
        <s v="CTY_BUR"/>
        <s v="CTY_CER"/>
        <s v="CTY_COV"/>
        <s v="CTY_CPT"/>
        <s v="CTY_DOW"/>
        <s v="CTY_ELM"/>
        <s v="CTY_ELS"/>
        <s v="CTY_GDL"/>
        <s v="CTY_GDR"/>
        <s v="CTY_HUP"/>
        <s v="CTY_ING"/>
        <s v="CTY_LAV"/>
        <s v="CTY_LAX"/>
        <s v="CTY_LBH"/>
        <s v="CTY_LKW"/>
        <s v="CTY_LOM"/>
        <s v="CTY_LYN"/>
        <s v="CTY_MBC"/>
        <s v="CTY_MON"/>
        <s v="CTY_MTP"/>
        <s v="CTY_NOR"/>
        <s v="CTY_PAR"/>
        <s v="CTY_PAS"/>
        <s v="CTY_PCR"/>
        <s v="CTY_PNM"/>
        <s v="CTY_SFE"/>
        <s v="CTY_SFS"/>
        <s v="CTY_SGT"/>
        <s v="CTY_SIE"/>
        <s v="CTY_SIG"/>
        <s v="CTY_SMC"/>
        <s v="CTY_SPA"/>
        <s v="CTY_TOR"/>
        <s v="CTY_VER"/>
        <s v="CTY_WHT"/>
        <s v="CTY_CRE"/>
        <s v="CWD_LA1"/>
        <s v="CWD_LA2"/>
        <s v="CWD_LA3"/>
        <s v="CWD_LAH"/>
        <s v="CWD_LAP"/>
        <s v="CWD_ORC"/>
        <s v="CWD_PIC"/>
        <s v="CWD_ROW"/>
        <s v="CWD_SAV"/>
        <s v="CWD_SGB"/>
        <s v="CWD_VAL"/>
        <s v="CWD_WVA"/>
        <s v="IOU_CAW"/>
        <s v="IOU_CWS"/>
        <s v="IOU_EPS"/>
        <s v="IOU_GSM"/>
        <s v="IOU_GSR"/>
        <s v="IOU_PWC"/>
        <s v="IOU_SGV"/>
        <s v="IOU_SWS"/>
        <s v="IRR_KIN"/>
        <s v="IRR_LAC"/>
        <s v="IRR_SMT"/>
        <s v="MWC_180"/>
        <s v="MWC_349"/>
        <s v="MWC_ADR"/>
        <s v="MWC_AMA"/>
        <s v="MWC_BLS"/>
        <s v="MWC_DEL"/>
        <s v="MWC_HEM"/>
        <s v="MWC_LAV"/>
        <s v="MWC_LFL"/>
        <s v="MWC_LYN"/>
        <s v="MWC_MA1"/>
        <s v="MWC_MCR"/>
        <s v="MWC_MON"/>
        <s v="MWC_RUB"/>
        <s v="MWC_RUR"/>
        <s v="MWC_SSL"/>
        <s v="MWC_STG"/>
        <s v="MWC_VHT"/>
        <s v="MWC_VVW"/>
        <s v="MWC_VWC"/>
        <s v="MWC_WPK"/>
        <s v="MWC_LVR"/>
        <s v="MWS_BHG"/>
        <s v="PRK_FBP"/>
      </sharedItems>
    </cacheField>
    <cacheField name="sub_node" numFmtId="0">
      <sharedItems/>
    </cacheField>
    <cacheField name="average_energy_intensity_kwh-acft" numFmtId="0">
      <sharedItems containsSemiMixedTypes="0" containsString="0" containsNumber="1" minValue="-1147.6254507136152" maxValue="1198.395752336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s v="WRP_LCP"/>
    <n v="578"/>
  </r>
  <r>
    <x v="0"/>
    <s v="WRP_WHP"/>
    <n v="624"/>
  </r>
  <r>
    <x v="1"/>
    <s v="WRP_SJC"/>
    <n v="624"/>
  </r>
  <r>
    <x v="1"/>
    <s v="WRP_WHP"/>
    <n v="624"/>
  </r>
  <r>
    <x v="2"/>
    <s v="WRP_SJC"/>
    <n v="624"/>
  </r>
  <r>
    <x v="3"/>
    <s v="WRP_JWP"/>
    <n v="130"/>
  </r>
  <r>
    <x v="4"/>
    <s v="WRP_HYP"/>
    <n v="130"/>
  </r>
  <r>
    <x v="5"/>
    <s v="WRP_BUR"/>
    <n v="624"/>
  </r>
  <r>
    <x v="5"/>
    <s v="WRP_HYP"/>
    <n v="130"/>
  </r>
  <r>
    <x v="6"/>
    <s v="WRP_LBP"/>
    <n v="624"/>
  </r>
  <r>
    <x v="7"/>
    <s v="WRP_SJC"/>
    <n v="624"/>
  </r>
  <r>
    <x v="8"/>
    <s v="WRP_SJC"/>
    <n v="624"/>
  </r>
  <r>
    <x v="9"/>
    <s v="WRP_JWP"/>
    <n v="130"/>
  </r>
  <r>
    <x v="10"/>
    <s v="WRP_LCP"/>
    <n v="578"/>
  </r>
  <r>
    <x v="10"/>
    <s v="WRP_JWP"/>
    <n v="130"/>
  </r>
  <r>
    <x v="11"/>
    <s v="WRP_LCP"/>
    <n v="578"/>
  </r>
  <r>
    <x v="11"/>
    <s v="WRP_WHP"/>
    <n v="624"/>
  </r>
  <r>
    <x v="12"/>
    <s v="WRP_HYP"/>
    <n v="130"/>
  </r>
  <r>
    <x v="13"/>
    <s v="WRP_GDL"/>
    <n v="624"/>
  </r>
  <r>
    <x v="13"/>
    <s v="WRP_HYP"/>
    <n v="130"/>
  </r>
  <r>
    <x v="14"/>
    <s v="WRP_SJC"/>
    <n v="624"/>
  </r>
  <r>
    <x v="15"/>
    <s v="WRP_JWP"/>
    <n v="130"/>
  </r>
  <r>
    <x v="16"/>
    <s v="WRP_JWP"/>
    <n v="130"/>
  </r>
  <r>
    <x v="17"/>
    <s v="WRP_JWP"/>
    <n v="130"/>
  </r>
  <r>
    <x v="18"/>
    <s v="WRP_JWP"/>
    <n v="130"/>
  </r>
  <r>
    <x v="19"/>
    <s v="WRP_PON"/>
    <n v="624"/>
  </r>
  <r>
    <x v="20"/>
    <s v="WRP_GDL"/>
    <n v="624"/>
  </r>
  <r>
    <x v="20"/>
    <s v="WRP_TIL"/>
    <n v="1226"/>
  </r>
  <r>
    <x v="20"/>
    <s v="WRP_TER"/>
    <n v="2896"/>
  </r>
  <r>
    <x v="20"/>
    <s v="WRP_HYP"/>
    <n v="130"/>
  </r>
  <r>
    <x v="21"/>
    <s v="WRP_LBP"/>
    <n v="624"/>
  </r>
  <r>
    <x v="21"/>
    <s v="WRP_JWP"/>
    <n v="130"/>
  </r>
  <r>
    <x v="22"/>
    <s v="WRP_JWP"/>
    <n v="130"/>
  </r>
  <r>
    <x v="22"/>
    <s v="WRP_LBP"/>
    <n v="624"/>
  </r>
  <r>
    <x v="23"/>
    <s v="WRP_JWP"/>
    <n v="130"/>
  </r>
  <r>
    <x v="24"/>
    <s v="WRP_JWP"/>
    <n v="130"/>
  </r>
  <r>
    <x v="25"/>
    <s v="WRP_JWP"/>
    <n v="130"/>
  </r>
  <r>
    <x v="26"/>
    <s v="WRP_SJC"/>
    <n v="624"/>
  </r>
  <r>
    <x v="26"/>
    <s v="WRP_WHP"/>
    <n v="624"/>
  </r>
  <r>
    <x v="27"/>
    <s v="WRP_JWP"/>
    <n v="130"/>
  </r>
  <r>
    <x v="28"/>
    <s v="WRP_LCP"/>
    <n v="578"/>
  </r>
  <r>
    <x v="28"/>
    <s v="WRP_JWP"/>
    <n v="130"/>
  </r>
  <r>
    <x v="29"/>
    <s v="WRP_JWP"/>
    <n v="130"/>
  </r>
  <r>
    <x v="30"/>
    <s v="WRP_SJC"/>
    <n v="624"/>
  </r>
  <r>
    <x v="30"/>
    <s v="WRP_WHP"/>
    <n v="624"/>
  </r>
  <r>
    <x v="31"/>
    <s v="WRP_LCP"/>
    <n v="578"/>
  </r>
  <r>
    <x v="31"/>
    <s v="WRP_JWP"/>
    <n v="130"/>
  </r>
  <r>
    <x v="32"/>
    <s v="WRP_PON"/>
    <n v="624"/>
  </r>
  <r>
    <x v="33"/>
    <s v="WRP_HYP"/>
    <n v="130"/>
  </r>
  <r>
    <x v="34"/>
    <s v="WRP_LCP"/>
    <n v="578"/>
  </r>
  <r>
    <x v="35"/>
    <s v="WRP_JWP"/>
    <n v="130"/>
  </r>
  <r>
    <x v="36"/>
    <s v="WRP_SJC"/>
    <n v="624"/>
  </r>
  <r>
    <x v="36"/>
    <s v="WRP_WHP"/>
    <n v="624"/>
  </r>
  <r>
    <x v="37"/>
    <s v="WRP_JWP"/>
    <n v="130"/>
  </r>
  <r>
    <x v="38"/>
    <s v="WRP_SMR"/>
    <n v="5267"/>
  </r>
  <r>
    <x v="38"/>
    <s v="WRP_HYP"/>
    <n v="130"/>
  </r>
  <r>
    <x v="39"/>
    <s v="WRP_SJC"/>
    <n v="624"/>
  </r>
  <r>
    <x v="40"/>
    <s v="WRP_LCP"/>
    <n v="578"/>
  </r>
  <r>
    <x v="40"/>
    <s v="WRP_WHP"/>
    <n v="624"/>
  </r>
  <r>
    <x v="41"/>
    <s v="WRP_JWP"/>
    <n v="130"/>
  </r>
  <r>
    <x v="42"/>
    <s v="WRP_JWP"/>
    <n v="130"/>
  </r>
  <r>
    <x v="43"/>
    <s v="WRP_LCP"/>
    <n v="578"/>
  </r>
  <r>
    <x v="44"/>
    <s v="WRP_SJC"/>
    <n v="624"/>
  </r>
  <r>
    <x v="45"/>
    <s v="WRP_SJC"/>
    <n v="624"/>
  </r>
  <r>
    <x v="46"/>
    <s v="WRP_HYP"/>
    <n v="130"/>
  </r>
  <r>
    <x v="47"/>
    <s v="WRP_HYP"/>
    <n v="130"/>
  </r>
  <r>
    <x v="48"/>
    <s v="WRP_HYP"/>
    <n v="130"/>
  </r>
  <r>
    <x v="49"/>
    <s v="WRP_HYP"/>
    <n v="130"/>
  </r>
  <r>
    <x v="50"/>
    <s v="WRP_SJC"/>
    <n v="624"/>
  </r>
  <r>
    <x v="51"/>
    <s v="WRP_LCP"/>
    <n v="578"/>
  </r>
  <r>
    <x v="52"/>
    <s v="WRP_LCP"/>
    <n v="578"/>
  </r>
  <r>
    <x v="52"/>
    <s v="WRP_JWP"/>
    <n v="130"/>
  </r>
  <r>
    <x v="53"/>
    <s v="WRP_SJC"/>
    <n v="624"/>
  </r>
  <r>
    <x v="54"/>
    <s v="WRP_JWP"/>
    <n v="130"/>
  </r>
  <r>
    <x v="55"/>
    <s v="WRP_LCP"/>
    <n v="578"/>
  </r>
  <r>
    <x v="55"/>
    <s v="WRP_WHP"/>
    <n v="624"/>
  </r>
  <r>
    <x v="56"/>
    <s v="WRP_SJC"/>
    <n v="624"/>
  </r>
  <r>
    <x v="57"/>
    <s v="WRP_SJC"/>
    <n v="624"/>
  </r>
  <r>
    <x v="58"/>
    <s v="WRP_JWP"/>
    <n v="130"/>
  </r>
  <r>
    <x v="59"/>
    <s v="WRP_JWP"/>
    <n v="130"/>
  </r>
  <r>
    <x v="60"/>
    <s v="WRP_SJC"/>
    <n v="624"/>
  </r>
  <r>
    <x v="60"/>
    <s v="WRP_WHP"/>
    <n v="624"/>
  </r>
  <r>
    <x v="61"/>
    <s v="WRP_JWP"/>
    <n v="130"/>
  </r>
  <r>
    <x v="62"/>
    <s v="WRP_SJC"/>
    <n v="624"/>
  </r>
  <r>
    <x v="63"/>
    <s v="WRP_JWP"/>
    <n v="130"/>
  </r>
  <r>
    <x v="64"/>
    <s v="WRP_LCP"/>
    <n v="578"/>
  </r>
  <r>
    <x v="64"/>
    <s v="WRP_JWP"/>
    <n v="130"/>
  </r>
  <r>
    <x v="65"/>
    <s v="WRP_SJC"/>
    <n v="624"/>
  </r>
  <r>
    <x v="66"/>
    <s v="WRP_SJC"/>
    <n v="624"/>
  </r>
  <r>
    <x v="66"/>
    <s v="WRP_WHP"/>
    <n v="624"/>
  </r>
  <r>
    <x v="67"/>
    <s v="WRP_LCP"/>
    <n v="578"/>
  </r>
  <r>
    <x v="67"/>
    <s v="WRP_WHP"/>
    <n v="624"/>
  </r>
  <r>
    <x v="68"/>
    <s v="WRP_JWP"/>
    <n v="130"/>
  </r>
  <r>
    <x v="69"/>
    <s v="WRP_JWP"/>
    <n v="130"/>
  </r>
  <r>
    <x v="70"/>
    <s v="WRP_JWP"/>
    <n v="130"/>
  </r>
  <r>
    <x v="71"/>
    <s v="WRP_LCP"/>
    <n v="578"/>
  </r>
  <r>
    <x v="71"/>
    <s v="WRP_WHP"/>
    <n v="624"/>
  </r>
  <r>
    <x v="72"/>
    <s v="WRP_JWP"/>
    <n v="130"/>
  </r>
  <r>
    <x v="73"/>
    <s v="WRP_LCP"/>
    <n v="578"/>
  </r>
  <r>
    <x v="74"/>
    <s v="WRP_SJC"/>
    <n v="624"/>
  </r>
  <r>
    <x v="75"/>
    <s v="WRP_LCP"/>
    <n v="578"/>
  </r>
  <r>
    <x v="76"/>
    <s v="WRP_LCP"/>
    <n v="578"/>
  </r>
  <r>
    <x v="77"/>
    <s v="WRP_SJC"/>
    <n v="624"/>
  </r>
  <r>
    <x v="77"/>
    <s v="WRP_WHP"/>
    <n v="624"/>
  </r>
  <r>
    <x v="78"/>
    <s v="WRP_SJC"/>
    <n v="624"/>
  </r>
  <r>
    <x v="78"/>
    <s v="WRP_WHP"/>
    <n v="624"/>
  </r>
  <r>
    <x v="79"/>
    <s v="WRP_JWP"/>
    <n v="130"/>
  </r>
  <r>
    <x v="80"/>
    <s v="WRP_JWP"/>
    <n v="130"/>
  </r>
  <r>
    <x v="81"/>
    <s v="WRP_JWP"/>
    <n v="130"/>
  </r>
  <r>
    <x v="82"/>
    <s v="WRP_JWP"/>
    <n v="130"/>
  </r>
  <r>
    <x v="83"/>
    <s v="WRP_LAC"/>
    <n v="399"/>
  </r>
  <r>
    <x v="84"/>
    <s v="WRP_JWP"/>
    <n v="130"/>
  </r>
  <r>
    <x v="85"/>
    <s v="WRP_SJC"/>
    <n v="624"/>
  </r>
  <r>
    <x v="85"/>
    <s v="WRP_WHP"/>
    <n v="624"/>
  </r>
  <r>
    <x v="86"/>
    <s v="WRP_LCP"/>
    <n v="578"/>
  </r>
  <r>
    <x v="87"/>
    <s v="WRP_SJC"/>
    <n v="624"/>
  </r>
  <r>
    <x v="87"/>
    <s v="WRP_WHP"/>
    <n v="624"/>
  </r>
  <r>
    <x v="88"/>
    <s v="WRP_LCP"/>
    <n v="578"/>
  </r>
  <r>
    <x v="89"/>
    <s v="WRP_SJC"/>
    <n v="624"/>
  </r>
  <r>
    <x v="90"/>
    <s v="WRP_SJC"/>
    <n v="624"/>
  </r>
  <r>
    <x v="91"/>
    <s v="WRP_LCP"/>
    <n v="578"/>
  </r>
  <r>
    <x v="91"/>
    <s v="WRP_WHP"/>
    <n v="624"/>
  </r>
  <r>
    <x v="92"/>
    <s v="WRP_JWP"/>
    <n v="130"/>
  </r>
  <r>
    <x v="93"/>
    <s v="WRP_TAP"/>
    <n v="624"/>
  </r>
  <r>
    <x v="93"/>
    <s v="WRP_HYP"/>
    <n v="130"/>
  </r>
  <r>
    <x v="94"/>
    <s v="WRP_JWP"/>
    <n v="130"/>
  </r>
  <r>
    <x v="95"/>
    <s v="WRP_SJC"/>
    <n v="624"/>
  </r>
  <r>
    <x v="96"/>
    <s v="WRP_JWP"/>
    <n v="130"/>
  </r>
  <r>
    <x v="97"/>
    <s v="WRP_JWP"/>
    <n v="130"/>
  </r>
  <r>
    <x v="98"/>
    <s v="WRP_JWP"/>
    <n v="130"/>
  </r>
  <r>
    <x v="99"/>
    <s v="WRP_JWP"/>
    <n v="130"/>
  </r>
  <r>
    <x v="100"/>
    <s v="WRP_SJC"/>
    <n v="624"/>
  </r>
  <r>
    <x v="101"/>
    <s v="WRP_PON"/>
    <n v="624"/>
  </r>
  <r>
    <x v="102"/>
    <s v="WRP_JWP"/>
    <n v="130"/>
  </r>
  <r>
    <x v="103"/>
    <s v="WRP_HYP"/>
    <n v="130"/>
  </r>
  <r>
    <x v="104"/>
    <s v="WRP_JWP"/>
    <n v="130"/>
  </r>
  <r>
    <x v="105"/>
    <m/>
    <m/>
  </r>
  <r>
    <x v="105"/>
    <m/>
    <m/>
  </r>
  <r>
    <x v="105"/>
    <m/>
    <m/>
  </r>
  <r>
    <x v="105"/>
    <m/>
    <m/>
  </r>
  <r>
    <x v="105"/>
    <m/>
    <m/>
  </r>
  <r>
    <x v="105"/>
    <m/>
    <m/>
  </r>
  <r>
    <x v="105"/>
    <m/>
    <m/>
  </r>
  <r>
    <x v="1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x v="0"/>
    <s v="CTY_AL1"/>
    <n v="0"/>
  </r>
  <r>
    <x v="0"/>
    <s v="CTY_AL2"/>
    <n v="0"/>
  </r>
  <r>
    <x v="0"/>
    <s v="CTY_AL3"/>
    <n v="226.82847362667499"/>
  </r>
  <r>
    <x v="1"/>
    <s v="CTY_AR1"/>
    <n v="1.4948315212914787"/>
  </r>
  <r>
    <x v="1"/>
    <s v="CTY_AR2"/>
    <n v="167.3320989238596"/>
  </r>
  <r>
    <x v="2"/>
    <s v="CTY_AZU"/>
    <n v="252.13988192450299"/>
  </r>
  <r>
    <x v="3"/>
    <s v="CTY_BEL1"/>
    <n v="31.326551446078341"/>
  </r>
  <r>
    <x v="3"/>
    <s v="CTY_BEL2"/>
    <n v="20.493520031325801"/>
  </r>
  <r>
    <x v="3"/>
    <s v="CTY_BEL3"/>
    <n v="0"/>
  </r>
  <r>
    <x v="3"/>
    <s v="CTY_BEL4"/>
    <n v="21.895362405368822"/>
  </r>
  <r>
    <x v="3"/>
    <s v="CTY_BEL5"/>
    <n v="35.618908495651745"/>
  </r>
  <r>
    <x v="3"/>
    <s v="CTY_BEL6"/>
    <n v="50.505304680485317"/>
  </r>
  <r>
    <x v="3"/>
    <s v="CTY_BEL7"/>
    <n v="47.752597111117112"/>
  </r>
  <r>
    <x v="4"/>
    <s v="CTY_BHL"/>
    <n v="283.73136292169698"/>
  </r>
  <r>
    <x v="5"/>
    <s v="CTY_BUR"/>
    <n v="481.65537146635398"/>
  </r>
  <r>
    <x v="6"/>
    <s v="CTY_CER"/>
    <n v="135.221124509898"/>
  </r>
  <r>
    <x v="7"/>
    <s v="CTY_COV1"/>
    <n v="327.99534690034051"/>
  </r>
  <r>
    <x v="7"/>
    <s v="CTY_COV2"/>
    <n v="18.579667685304639"/>
  </r>
  <r>
    <x v="8"/>
    <s v="CTY_CP1"/>
    <n v="3.1376008213064056E-2"/>
  </r>
  <r>
    <x v="8"/>
    <s v="CTY_CP2"/>
    <n v="2.6787801161692073E-2"/>
  </r>
  <r>
    <x v="8"/>
    <s v="CTY_CP3"/>
    <n v="55.140484794121157"/>
  </r>
  <r>
    <x v="9"/>
    <s v="CTY_DOW"/>
    <n v="208.13599801605801"/>
  </r>
  <r>
    <x v="10"/>
    <s v="CTY_ELM1"/>
    <n v="0.77001710351746777"/>
  </r>
  <r>
    <x v="10"/>
    <s v="CTY_ELM2"/>
    <n v="194.65597801191069"/>
  </r>
  <r>
    <x v="11"/>
    <s v="CTY_ELS"/>
    <n v="209.00276940939801"/>
  </r>
  <r>
    <x v="12"/>
    <s v="CTY_GDL"/>
    <n v="882.41059434545696"/>
  </r>
  <r>
    <x v="13"/>
    <s v="CTY_GDR"/>
    <n v="973.05905863206101"/>
  </r>
  <r>
    <x v="14"/>
    <s v="CTY_HUP"/>
    <n v="408.47283392937101"/>
  </r>
  <r>
    <x v="15"/>
    <s v="CTY_ING1"/>
    <n v="5.6143264405539375"/>
  </r>
  <r>
    <x v="15"/>
    <s v="CTY_ING2"/>
    <n v="86.893752621155798"/>
  </r>
  <r>
    <x v="16"/>
    <s v="CTY_LAV1"/>
    <n v="8.1411592325801904E-2"/>
  </r>
  <r>
    <x v="16"/>
    <s v="CTY_LAV2"/>
    <n v="0"/>
  </r>
  <r>
    <x v="16"/>
    <s v="CTY_LAV3"/>
    <n v="904.63787647223899"/>
  </r>
  <r>
    <x v="17"/>
    <s v="CTY_LAX1"/>
    <n v="30.121200964666649"/>
  </r>
  <r>
    <x v="17"/>
    <s v="CTY_LAX2"/>
    <n v="166.44397381756886"/>
  </r>
  <r>
    <x v="17"/>
    <s v="CTY_LAX3"/>
    <n v="7.4651253413879974"/>
  </r>
  <r>
    <x v="17"/>
    <s v="CTY_LAX4"/>
    <n v="2.4773786780814167E-3"/>
  </r>
  <r>
    <x v="17"/>
    <s v="CTY_LAX5"/>
    <n v="79.899903786467362"/>
  </r>
  <r>
    <x v="18"/>
    <s v="CTY_LBH"/>
    <n v="212.05430036492999"/>
  </r>
  <r>
    <x v="19"/>
    <s v="CTY_LKW"/>
    <n v="103.17851131961"/>
  </r>
  <r>
    <x v="20"/>
    <s v="CTY_LOM"/>
    <n v="172.68870631895501"/>
  </r>
  <r>
    <x v="21"/>
    <s v="CTY_LYN"/>
    <n v="197.95631394443501"/>
  </r>
  <r>
    <x v="22"/>
    <s v="CTY_MBC"/>
    <n v="200.27204025340299"/>
  </r>
  <r>
    <x v="23"/>
    <s v="CTY_MON1"/>
    <n v="442.59209628167167"/>
  </r>
  <r>
    <x v="23"/>
    <s v="CTY_MON2"/>
    <n v="0.40013439743438245"/>
  </r>
  <r>
    <x v="24"/>
    <s v="CTY_MTP"/>
    <n v="509.63633824233"/>
  </r>
  <r>
    <x v="25"/>
    <s v="CTY_NOR1"/>
    <n v="87.488532979384019"/>
  </r>
  <r>
    <x v="25"/>
    <s v="CTY_NOR2"/>
    <n v="21.228822915159959"/>
  </r>
  <r>
    <x v="25"/>
    <s v="CTY_NOR3"/>
    <n v="19.029990659339006"/>
  </r>
  <r>
    <x v="25"/>
    <s v="CTY_NOR4"/>
    <n v="28.668127017796703"/>
  </r>
  <r>
    <x v="25"/>
    <s v="CTY_NOR5"/>
    <n v="9.4231819749536552"/>
  </r>
  <r>
    <x v="26"/>
    <s v="CTY_PAR"/>
    <n v="201.40014392190099"/>
  </r>
  <r>
    <x v="27"/>
    <s v="CTY_PAS"/>
    <n v="202.74214980694001"/>
  </r>
  <r>
    <x v="28"/>
    <s v="CTY_PCR1"/>
    <n v="12.831798994876735"/>
  </r>
  <r>
    <x v="28"/>
    <s v="CTY_PCR2"/>
    <n v="211.60752166362113"/>
  </r>
  <r>
    <x v="29"/>
    <s v="CTY_PNM"/>
    <n v="427.17322762527698"/>
  </r>
  <r>
    <x v="30"/>
    <s v="CTY_SFE"/>
    <n v="141.25156379087099"/>
  </r>
  <r>
    <x v="31"/>
    <s v="CTY_SFS"/>
    <n v="254.601235288373"/>
  </r>
  <r>
    <x v="32"/>
    <s v="CTY_SGT"/>
    <n v="211.94110708979599"/>
  </r>
  <r>
    <x v="33"/>
    <s v="CTY_SIE"/>
    <n v="411.48707038124502"/>
  </r>
  <r>
    <x v="34"/>
    <s v="CTY_SIG"/>
    <n v="301.44769108814802"/>
  </r>
  <r>
    <x v="35"/>
    <s v="CTY_SMC"/>
    <n v="167.40434965719999"/>
  </r>
  <r>
    <x v="36"/>
    <s v="CTY_SPA"/>
    <n v="296.72509494575098"/>
  </r>
  <r>
    <x v="37"/>
    <s v="CTY_TOR1"/>
    <n v="120.29453715497272"/>
  </r>
  <r>
    <x v="37"/>
    <s v="CTY_TOR2"/>
    <n v="62.945421076310744"/>
  </r>
  <r>
    <x v="37"/>
    <s v="CTY_TOR3"/>
    <n v="6.5011232463163711E-3"/>
  </r>
  <r>
    <x v="38"/>
    <s v="CTY_VER"/>
    <n v="522.75641249395596"/>
  </r>
  <r>
    <x v="39"/>
    <s v="CTY_WHT"/>
    <n v="236.64427552875799"/>
  </r>
  <r>
    <x v="40"/>
    <s v="CWD_CRE1"/>
    <n v="503.58263834367352"/>
  </r>
  <r>
    <x v="40"/>
    <s v="CWD_CRE2"/>
    <n v="199.01115939371937"/>
  </r>
  <r>
    <x v="41"/>
    <s v="CWD_LA1"/>
    <n v="0"/>
  </r>
  <r>
    <x v="42"/>
    <s v="CWD_LA2"/>
    <n v="0"/>
  </r>
  <r>
    <x v="43"/>
    <s v="CWD_LA3"/>
    <n v="0"/>
  </r>
  <r>
    <x v="44"/>
    <s v="CWD_LAH"/>
    <n v="274.310160994005"/>
  </r>
  <r>
    <x v="45"/>
    <s v="CWD_LAP1"/>
    <n v="2.419101904983334"/>
  </r>
  <r>
    <x v="45"/>
    <s v="CWD_LAP2"/>
    <n v="696.55300625998677"/>
  </r>
  <r>
    <x v="45"/>
    <s v="CWD_LAP3"/>
    <n v="25.426467922603987"/>
  </r>
  <r>
    <x v="45"/>
    <s v="CWD_LAP4"/>
    <n v="0.24969726313958243"/>
  </r>
  <r>
    <x v="46"/>
    <s v="CWD_ORC1"/>
    <n v="0"/>
  </r>
  <r>
    <x v="46"/>
    <s v="CWD_ORC2"/>
    <n v="0"/>
  </r>
  <r>
    <x v="46"/>
    <s v="CWD_ORC3"/>
    <n v="194.06103593887499"/>
  </r>
  <r>
    <x v="47"/>
    <s v="CWD_PIC1"/>
    <n v="0"/>
  </r>
  <r>
    <x v="47"/>
    <s v="CWD_PIC2"/>
    <n v="284.84054990234876"/>
  </r>
  <r>
    <x v="47"/>
    <s v="CWD_PIC3"/>
    <n v="7.3252067008835131E-2"/>
  </r>
  <r>
    <x v="48"/>
    <s v="CWD_ROW"/>
    <n v="236.55767836093699"/>
  </r>
  <r>
    <x v="49"/>
    <s v="CWD_SAV"/>
    <n v="180.73508867312199"/>
  </r>
  <r>
    <x v="50"/>
    <s v="CWD_SGB1"/>
    <n v="0.10974242238027025"/>
  </r>
  <r>
    <x v="50"/>
    <s v="CWD_SGB2"/>
    <n v="170.01580321860959"/>
  </r>
  <r>
    <x v="51"/>
    <s v="CWD_VAL1"/>
    <n v="0"/>
  </r>
  <r>
    <x v="51"/>
    <s v="CWD_VAL2"/>
    <n v="151.38370290942032"/>
  </r>
  <r>
    <x v="51"/>
    <s v="CWD_VAL3"/>
    <n v="2.7588678308193063E-2"/>
  </r>
  <r>
    <x v="51"/>
    <s v="CWD_VAL4"/>
    <n v="1.5021688434681151"/>
  </r>
  <r>
    <x v="52"/>
    <s v="CWD_WVA"/>
    <n v="251.01325095684001"/>
  </r>
  <r>
    <x v="53"/>
    <s v="IOU_CA1"/>
    <n v="115.93614700395995"/>
  </r>
  <r>
    <x v="53"/>
    <s v="IOU_CA2"/>
    <n v="22.23861388601895"/>
  </r>
  <r>
    <x v="53"/>
    <s v="IOU_CA3"/>
    <n v="4.1293651145837096"/>
  </r>
  <r>
    <x v="53"/>
    <s v="IOU_CA4"/>
    <n v="32.045694549295341"/>
  </r>
  <r>
    <x v="53"/>
    <s v="IOU_CA5"/>
    <n v="59.91070970064002"/>
  </r>
  <r>
    <x v="54"/>
    <s v="IOU_CWS1"/>
    <n v="13.277503355818519"/>
  </r>
  <r>
    <x v="54"/>
    <s v="IOU_CWS10"/>
    <n v="13.015780515310043"/>
  </r>
  <r>
    <x v="54"/>
    <s v="IOU_CWS11"/>
    <n v="78.782450752064079"/>
  </r>
  <r>
    <x v="54"/>
    <s v="IOU_CWS12"/>
    <n v="173.78116480861647"/>
  </r>
  <r>
    <x v="54"/>
    <s v="IOU_CWS13"/>
    <n v="-4.595151673313793E-2"/>
  </r>
  <r>
    <x v="54"/>
    <s v="IOU_CWS2"/>
    <n v="50.472221020430183"/>
  </r>
  <r>
    <x v="54"/>
    <s v="IOU_CWS3"/>
    <n v="1.7811353749547818E-2"/>
  </r>
  <r>
    <x v="54"/>
    <s v="IOU_CWS4"/>
    <n v="0"/>
  </r>
  <r>
    <x v="54"/>
    <s v="IOU_CWS5"/>
    <n v="0"/>
  </r>
  <r>
    <x v="54"/>
    <s v="IOU_CWS6"/>
    <n v="0"/>
  </r>
  <r>
    <x v="54"/>
    <s v="IOU_CWS7"/>
    <n v="0"/>
  </r>
  <r>
    <x v="54"/>
    <s v="IOU_CWS8"/>
    <n v="0"/>
  </r>
  <r>
    <x v="54"/>
    <s v="IOU_CWS9"/>
    <n v="0"/>
  </r>
  <r>
    <x v="55"/>
    <s v="IOU_EPS"/>
    <n v="254.309453565659"/>
  </r>
  <r>
    <x v="56"/>
    <s v="IOU_GSM1"/>
    <n v="4.8948787286317605"/>
  </r>
  <r>
    <x v="56"/>
    <s v="IOU_GSM10"/>
    <n v="9.3269587314992766"/>
  </r>
  <r>
    <x v="56"/>
    <s v="IOU_GSM11"/>
    <n v="4.9574942774341269"/>
  </r>
  <r>
    <x v="56"/>
    <s v="IOU_GSM12"/>
    <n v="87.505079835462837"/>
  </r>
  <r>
    <x v="56"/>
    <s v="IOU_GSM13"/>
    <n v="13.302543665991996"/>
  </r>
  <r>
    <x v="56"/>
    <s v="IOU_GSM14"/>
    <n v="0"/>
  </r>
  <r>
    <x v="56"/>
    <s v="IOU_GSM15"/>
    <n v="2.8249948733598194"/>
  </r>
  <r>
    <x v="56"/>
    <s v="IOU_GSM2"/>
    <n v="12.155612257410576"/>
  </r>
  <r>
    <x v="56"/>
    <s v="IOU_GSM3"/>
    <n v="17.086530609516089"/>
  </r>
  <r>
    <x v="56"/>
    <s v="IOU_GSM4"/>
    <n v="0"/>
  </r>
  <r>
    <x v="56"/>
    <s v="IOU_GSM5"/>
    <n v="5.8369237340558469"/>
  </r>
  <r>
    <x v="56"/>
    <s v="IOU_GSM6"/>
    <n v="9.7696729152201414E-2"/>
  </r>
  <r>
    <x v="56"/>
    <s v="IOU_GSM7"/>
    <n v="8.3766070482069459"/>
  </r>
  <r>
    <x v="56"/>
    <s v="IOU_GSM8"/>
    <n v="27.497813913843387"/>
  </r>
  <r>
    <x v="56"/>
    <s v="IOU_GSM9"/>
    <n v="2.8290322874119327"/>
  </r>
  <r>
    <x v="57"/>
    <s v="IOU_GSR1"/>
    <n v="247.30792187838199"/>
  </r>
  <r>
    <x v="57"/>
    <s v="IOU_GSR2"/>
    <n v="223.86959929279968"/>
  </r>
  <r>
    <x v="57"/>
    <s v="IOU_GSR3"/>
    <n v="50.571535315899716"/>
  </r>
  <r>
    <x v="57"/>
    <s v="IOU_GSR4"/>
    <n v="15.616004153670968"/>
  </r>
  <r>
    <x v="58"/>
    <s v="IOU_PWC1"/>
    <n v="0.4188348642056367"/>
  </r>
  <r>
    <x v="58"/>
    <s v="IOU_PWC2"/>
    <n v="36.482289331101242"/>
  </r>
  <r>
    <x v="58"/>
    <s v="IOU_PWC3"/>
    <n v="3.3662113700991685"/>
  </r>
  <r>
    <x v="58"/>
    <s v="IOU_PWC4"/>
    <n v="1.3450683069101747E-2"/>
  </r>
  <r>
    <x v="58"/>
    <s v="IOU_PWC5"/>
    <n v="15.158046970196901"/>
  </r>
  <r>
    <x v="58"/>
    <s v="IOU_PWC6"/>
    <n v="129.68605447064306"/>
  </r>
  <r>
    <x v="59"/>
    <s v="IOU_SGV1"/>
    <n v="169.85833849720939"/>
  </r>
  <r>
    <x v="59"/>
    <s v="IOU_SGV2"/>
    <n v="2.0686330677826006"/>
  </r>
  <r>
    <x v="59"/>
    <s v="IOU_SGV3"/>
    <n v="26.661010005498376"/>
  </r>
  <r>
    <x v="60"/>
    <s v="IOU_SWS1"/>
    <n v="89.550869269077722"/>
  </r>
  <r>
    <x v="60"/>
    <s v="IOU_SWS2"/>
    <n v="5.5154777504972774"/>
  </r>
  <r>
    <x v="60"/>
    <s v="IOU_SWS3"/>
    <n v="5.9848624790732474"/>
  </r>
  <r>
    <x v="60"/>
    <s v="IOU_SWS4"/>
    <n v="11.722971030058511"/>
  </r>
  <r>
    <x v="60"/>
    <s v="IOU_SWS5"/>
    <n v="193.29803276949571"/>
  </r>
  <r>
    <x v="61"/>
    <s v="IRR_KIN1"/>
    <n v="-1147.6254507136152"/>
  </r>
  <r>
    <x v="61"/>
    <s v="IRR_KIN2"/>
    <n v="-59.527743496100236"/>
  </r>
  <r>
    <x v="62"/>
    <s v="IRR_LAC1"/>
    <n v="304.2473095949303"/>
  </r>
  <r>
    <x v="62"/>
    <s v="IRR_LAC2"/>
    <n v="23.673737311534001"/>
  </r>
  <r>
    <x v="63"/>
    <s v="IRR_SMT"/>
    <n v="564.34453606548504"/>
  </r>
  <r>
    <x v="64"/>
    <s v="MWC_180"/>
    <n v="226.457655348385"/>
  </r>
  <r>
    <x v="65"/>
    <s v="MWC_349"/>
    <n v="243.706590111292"/>
  </r>
  <r>
    <x v="66"/>
    <s v="MWC_ADR"/>
    <n v="256.27100643158201"/>
  </r>
  <r>
    <x v="67"/>
    <s v="MWC_AMA"/>
    <n v="223.714307946883"/>
  </r>
  <r>
    <x v="68"/>
    <s v="MWC_BLS"/>
    <n v="209.230331653267"/>
  </r>
  <r>
    <x v="69"/>
    <s v="MWC_DEL"/>
    <n v="200.878577988584"/>
  </r>
  <r>
    <x v="70"/>
    <s v="MWC_HEM"/>
    <n v="188.60057577083299"/>
  </r>
  <r>
    <x v="71"/>
    <s v="MWC_LAV"/>
    <n v="797.13032989446504"/>
  </r>
  <r>
    <x v="72"/>
    <s v="MWC_LFL1"/>
    <n v="1195.2865152326522"/>
  </r>
  <r>
    <x v="72"/>
    <s v="MWC_LFL2"/>
    <n v="1.8520895004446136"/>
  </r>
  <r>
    <x v="72"/>
    <s v="MWC_LFL3"/>
    <n v="5.9350623072194839"/>
  </r>
  <r>
    <x v="72"/>
    <s v="MWC_LFL4"/>
    <n v="33.282429339640537"/>
  </r>
  <r>
    <x v="73"/>
    <s v="MWC_LYN"/>
    <n v="197.99663346489601"/>
  </r>
  <r>
    <x v="74"/>
    <s v="MWC_MA1"/>
    <n v="0"/>
  </r>
  <r>
    <x v="75"/>
    <s v="MWC_MCR"/>
    <n v="1133.8931397118199"/>
  </r>
  <r>
    <x v="76"/>
    <s v="MWC_MON"/>
    <n v="588.04607852857805"/>
  </r>
  <r>
    <x v="77"/>
    <s v="MWC_RUB"/>
    <n v="653.51731883447496"/>
  </r>
  <r>
    <x v="78"/>
    <s v="MWC_RUR"/>
    <n v="190.94440583556599"/>
  </r>
  <r>
    <x v="79"/>
    <s v="MWC_SSL1"/>
    <n v="324.35098256400113"/>
  </r>
  <r>
    <x v="79"/>
    <s v="MWC_SSL2"/>
    <n v="0.80661563921449753"/>
  </r>
  <r>
    <x v="80"/>
    <s v="MWC_STG"/>
    <n v="190.15084296869401"/>
  </r>
  <r>
    <x v="81"/>
    <s v="MWC_VHT"/>
    <n v="1198.39575233646"/>
  </r>
  <r>
    <x v="82"/>
    <s v="MWC_VVW"/>
    <n v="163.767461272888"/>
  </r>
  <r>
    <x v="83"/>
    <s v="MWC_VWC"/>
    <n v="689.37085563436494"/>
  </r>
  <r>
    <x v="84"/>
    <s v="MWC_WPK"/>
    <n v="281.58968021342503"/>
  </r>
  <r>
    <x v="85"/>
    <s v="MWD_LVR1"/>
    <n v="66.463257371882165"/>
  </r>
  <r>
    <x v="85"/>
    <s v="MWD_LVR2"/>
    <n v="23.140116917730047"/>
  </r>
  <r>
    <x v="85"/>
    <s v="MWD_LVR3"/>
    <n v="812.04384875790493"/>
  </r>
  <r>
    <x v="86"/>
    <s v="MWS_BHG"/>
    <n v="240.54417791441199"/>
  </r>
  <r>
    <x v="87"/>
    <s v="PRK_FBP"/>
    <n v="665.79218605231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2" firstHeaderRow="1" firstDataRow="1" firstDataCol="1"/>
  <pivotFields count="3"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4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85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t="default"/>
      </items>
    </pivotField>
    <pivotField showAll="0"/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average_energy_intensity_kwh-acft" fld="2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" firstHeaderRow="1" firstDataRow="1" firstDataCol="1"/>
  <pivotFields count="3"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09"/>
        <item m="1" x="113"/>
        <item m="1" x="112"/>
        <item m="1" x="106"/>
        <item m="1" x="107"/>
        <item m="1" x="115"/>
        <item m="1" x="110"/>
        <item m="1" x="108"/>
        <item m="1" x="114"/>
        <item m="1" x="116"/>
        <item m="1" x="111"/>
        <item x="105"/>
        <item t="default"/>
      </items>
    </pivotField>
    <pivotField showAll="0"/>
    <pivotField dataField="1" showAll="0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16"/>
    </i>
    <i t="grand">
      <x/>
    </i>
  </rowItems>
  <colItems count="1">
    <i/>
  </colItems>
  <dataFields count="1">
    <dataField name="Average of EI of WWTP Operation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A2" sqref="A2"/>
    </sheetView>
  </sheetViews>
  <sheetFormatPr defaultRowHeight="15" outlineLevelRow="1" x14ac:dyDescent="0.25"/>
  <cols>
    <col min="1" max="1" width="16.7109375" style="3" bestFit="1" customWidth="1"/>
    <col min="2" max="2" width="15.42578125" bestFit="1" customWidth="1"/>
  </cols>
  <sheetData>
    <row r="1" spans="1:2" x14ac:dyDescent="0.25">
      <c r="A1" s="3" t="s">
        <v>694</v>
      </c>
      <c r="B1" t="s">
        <v>698</v>
      </c>
    </row>
    <row r="2" spans="1:2" outlineLevel="1" collapsed="1" x14ac:dyDescent="0.25">
      <c r="A2" s="3" t="s">
        <v>700</v>
      </c>
      <c r="B2">
        <v>18958</v>
      </c>
    </row>
    <row r="3" spans="1:2" outlineLevel="1" collapsed="1" x14ac:dyDescent="0.25">
      <c r="A3" s="3" t="s">
        <v>706</v>
      </c>
      <c r="B3">
        <v>15744</v>
      </c>
    </row>
    <row r="4" spans="1:2" outlineLevel="1" collapsed="1" x14ac:dyDescent="0.25">
      <c r="A4" s="3" t="s">
        <v>25</v>
      </c>
      <c r="B4">
        <v>24917</v>
      </c>
    </row>
    <row r="5" spans="1:2" outlineLevel="1" collapsed="1" x14ac:dyDescent="0.25">
      <c r="A5" s="3" t="s">
        <v>701</v>
      </c>
      <c r="B5">
        <v>1514</v>
      </c>
    </row>
    <row r="6" spans="1:2" outlineLevel="1" collapsed="1" x14ac:dyDescent="0.25">
      <c r="A6" s="3" t="s">
        <v>48</v>
      </c>
      <c r="B6">
        <v>13401</v>
      </c>
    </row>
    <row r="7" spans="1:2" outlineLevel="1" collapsed="1" x14ac:dyDescent="0.25">
      <c r="A7" s="3" t="s">
        <v>58</v>
      </c>
      <c r="B7">
        <v>28752</v>
      </c>
    </row>
    <row r="8" spans="1:2" outlineLevel="1" collapsed="1" x14ac:dyDescent="0.25">
      <c r="A8" s="3" t="s">
        <v>113</v>
      </c>
      <c r="B8">
        <v>15859</v>
      </c>
    </row>
    <row r="9" spans="1:2" outlineLevel="1" collapsed="1" x14ac:dyDescent="0.25">
      <c r="A9" s="3" t="s">
        <v>702</v>
      </c>
      <c r="B9">
        <v>8263</v>
      </c>
    </row>
    <row r="10" spans="1:2" outlineLevel="1" collapsed="1" x14ac:dyDescent="0.25">
      <c r="A10" s="3" t="s">
        <v>707</v>
      </c>
      <c r="B10">
        <v>14471</v>
      </c>
    </row>
    <row r="11" spans="1:2" outlineLevel="1" collapsed="1" x14ac:dyDescent="0.25">
      <c r="A11" s="3" t="s">
        <v>578</v>
      </c>
      <c r="B11">
        <v>23097</v>
      </c>
    </row>
    <row r="12" spans="1:2" outlineLevel="1" collapsed="1" x14ac:dyDescent="0.25">
      <c r="A12" s="3" t="s">
        <v>703</v>
      </c>
      <c r="B12">
        <v>3224</v>
      </c>
    </row>
    <row r="13" spans="1:2" outlineLevel="1" collapsed="1" x14ac:dyDescent="0.25">
      <c r="A13" s="3" t="s">
        <v>581</v>
      </c>
      <c r="B13">
        <v>5278</v>
      </c>
    </row>
    <row r="14" spans="1:2" outlineLevel="1" collapsed="1" x14ac:dyDescent="0.25">
      <c r="A14" s="3" t="s">
        <v>136</v>
      </c>
      <c r="B14">
        <v>41198</v>
      </c>
    </row>
    <row r="15" spans="1:2" outlineLevel="1" collapsed="1" x14ac:dyDescent="0.25">
      <c r="A15" s="3" t="s">
        <v>164</v>
      </c>
      <c r="B15">
        <v>13950</v>
      </c>
    </row>
    <row r="16" spans="1:2" outlineLevel="1" collapsed="1" x14ac:dyDescent="0.25">
      <c r="A16" s="3" t="s">
        <v>176</v>
      </c>
      <c r="B16">
        <v>6267</v>
      </c>
    </row>
    <row r="17" spans="1:2" outlineLevel="1" collapsed="1" x14ac:dyDescent="0.25">
      <c r="A17" s="3" t="s">
        <v>704</v>
      </c>
      <c r="B17">
        <v>17383</v>
      </c>
    </row>
    <row r="18" spans="1:2" outlineLevel="1" collapsed="1" x14ac:dyDescent="0.25">
      <c r="A18" s="3" t="s">
        <v>705</v>
      </c>
      <c r="B18">
        <v>9308</v>
      </c>
    </row>
    <row r="19" spans="1:2" outlineLevel="1" collapsed="1" x14ac:dyDescent="0.25">
      <c r="A19" s="3" t="s">
        <v>708</v>
      </c>
      <c r="B19">
        <v>802343</v>
      </c>
    </row>
    <row r="20" spans="1:2" outlineLevel="1" collapsed="1" x14ac:dyDescent="0.25">
      <c r="A20" s="3" t="s">
        <v>198</v>
      </c>
      <c r="B20">
        <v>105000</v>
      </c>
    </row>
    <row r="21" spans="1:2" outlineLevel="1" collapsed="1" x14ac:dyDescent="0.25">
      <c r="A21" s="3" t="s">
        <v>589</v>
      </c>
      <c r="B21">
        <v>19507</v>
      </c>
    </row>
    <row r="22" spans="1:2" outlineLevel="1" collapsed="1" x14ac:dyDescent="0.25">
      <c r="A22" s="3" t="s">
        <v>192</v>
      </c>
      <c r="B22">
        <v>4788</v>
      </c>
    </row>
    <row r="23" spans="1:2" outlineLevel="1" collapsed="1" x14ac:dyDescent="0.25">
      <c r="A23" s="3" t="s">
        <v>590</v>
      </c>
      <c r="B23">
        <v>9079</v>
      </c>
    </row>
    <row r="24" spans="1:2" outlineLevel="1" collapsed="1" x14ac:dyDescent="0.25">
      <c r="A24" s="3" t="s">
        <v>243</v>
      </c>
      <c r="B24">
        <v>13058</v>
      </c>
    </row>
    <row r="25" spans="1:2" outlineLevel="1" collapsed="1" x14ac:dyDescent="0.25">
      <c r="A25" s="3" t="s">
        <v>709</v>
      </c>
      <c r="B25">
        <v>10325</v>
      </c>
    </row>
    <row r="26" spans="1:2" outlineLevel="1" collapsed="1" x14ac:dyDescent="0.25">
      <c r="A26" s="3" t="s">
        <v>593</v>
      </c>
      <c r="B26">
        <v>15405</v>
      </c>
    </row>
    <row r="27" spans="1:2" outlineLevel="1" collapsed="1" x14ac:dyDescent="0.25">
      <c r="A27" s="3" t="s">
        <v>710</v>
      </c>
      <c r="B27">
        <v>2296</v>
      </c>
    </row>
    <row r="28" spans="1:2" outlineLevel="1" collapsed="1" x14ac:dyDescent="0.25">
      <c r="A28" s="3" t="s">
        <v>599</v>
      </c>
      <c r="B28">
        <v>7590</v>
      </c>
    </row>
    <row r="29" spans="1:2" outlineLevel="1" collapsed="1" x14ac:dyDescent="0.25">
      <c r="A29" s="3" t="s">
        <v>265</v>
      </c>
      <c r="B29">
        <v>45191</v>
      </c>
    </row>
    <row r="30" spans="1:2" outlineLevel="1" collapsed="1" x14ac:dyDescent="0.25">
      <c r="A30" s="3" t="s">
        <v>711</v>
      </c>
      <c r="B30">
        <v>10855</v>
      </c>
    </row>
    <row r="31" spans="1:2" outlineLevel="1" collapsed="1" x14ac:dyDescent="0.25">
      <c r="A31" s="3" t="s">
        <v>281</v>
      </c>
      <c r="B31">
        <v>32467</v>
      </c>
    </row>
    <row r="32" spans="1:2" outlineLevel="1" collapsed="1" x14ac:dyDescent="0.25">
      <c r="A32" s="3" t="s">
        <v>294</v>
      </c>
      <c r="B32">
        <v>5248</v>
      </c>
    </row>
    <row r="33" spans="1:2" outlineLevel="1" collapsed="1" x14ac:dyDescent="0.25">
      <c r="A33" s="3" t="s">
        <v>309</v>
      </c>
      <c r="B33">
        <v>5664</v>
      </c>
    </row>
    <row r="34" spans="1:2" outlineLevel="1" collapsed="1" x14ac:dyDescent="0.25">
      <c r="A34" s="3" t="s">
        <v>325</v>
      </c>
      <c r="B34">
        <v>13576</v>
      </c>
    </row>
    <row r="35" spans="1:2" outlineLevel="1" collapsed="1" x14ac:dyDescent="0.25">
      <c r="A35" s="3" t="s">
        <v>601</v>
      </c>
      <c r="B35">
        <v>4203</v>
      </c>
    </row>
    <row r="36" spans="1:2" outlineLevel="1" collapsed="1" x14ac:dyDescent="0.25">
      <c r="A36" s="3" t="s">
        <v>602</v>
      </c>
      <c r="B36">
        <v>4585</v>
      </c>
    </row>
    <row r="37" spans="1:2" outlineLevel="1" collapsed="1" x14ac:dyDescent="0.25">
      <c r="A37" s="3" t="s">
        <v>314</v>
      </c>
      <c r="B37">
        <v>23762</v>
      </c>
    </row>
    <row r="38" spans="1:2" outlineLevel="1" collapsed="1" x14ac:dyDescent="0.25">
      <c r="A38" s="3" t="s">
        <v>603</v>
      </c>
      <c r="B38">
        <v>7131</v>
      </c>
    </row>
    <row r="39" spans="1:2" outlineLevel="1" collapsed="1" x14ac:dyDescent="0.25">
      <c r="A39" s="3" t="s">
        <v>712</v>
      </c>
      <c r="B39">
        <v>30183</v>
      </c>
    </row>
    <row r="40" spans="1:2" outlineLevel="1" collapsed="1" x14ac:dyDescent="0.25">
      <c r="A40" s="3" t="s">
        <v>354</v>
      </c>
      <c r="B40">
        <v>1337</v>
      </c>
    </row>
    <row r="41" spans="1:2" outlineLevel="1" collapsed="1" x14ac:dyDescent="0.25">
      <c r="A41" s="3" t="s">
        <v>359</v>
      </c>
      <c r="B41">
        <v>11355</v>
      </c>
    </row>
    <row r="42" spans="1:2" outlineLevel="1" collapsed="1" x14ac:dyDescent="0.25">
      <c r="A42" s="3" t="s">
        <v>713</v>
      </c>
      <c r="B42">
        <v>9647</v>
      </c>
    </row>
    <row r="43" spans="1:2" outlineLevel="1" collapsed="1" x14ac:dyDescent="0.25">
      <c r="A43" s="3" t="s">
        <v>207</v>
      </c>
      <c r="B43">
        <v>0</v>
      </c>
    </row>
    <row r="44" spans="1:2" outlineLevel="1" collapsed="1" x14ac:dyDescent="0.25">
      <c r="A44" s="3" t="s">
        <v>606</v>
      </c>
      <c r="B44">
        <v>0</v>
      </c>
    </row>
    <row r="45" spans="1:2" outlineLevel="1" collapsed="1" x14ac:dyDescent="0.25">
      <c r="A45" s="3" t="s">
        <v>607</v>
      </c>
      <c r="B45">
        <v>0</v>
      </c>
    </row>
    <row r="46" spans="1:2" outlineLevel="1" collapsed="1" x14ac:dyDescent="0.25">
      <c r="A46" s="3" t="s">
        <v>608</v>
      </c>
      <c r="B46">
        <v>2300</v>
      </c>
    </row>
    <row r="47" spans="1:2" outlineLevel="1" collapsed="1" x14ac:dyDescent="0.25">
      <c r="A47" s="3" t="s">
        <v>714</v>
      </c>
      <c r="B47">
        <v>2378</v>
      </c>
    </row>
    <row r="48" spans="1:2" outlineLevel="1" collapsed="1" x14ac:dyDescent="0.25">
      <c r="A48" s="3" t="s">
        <v>715</v>
      </c>
      <c r="B48">
        <v>12</v>
      </c>
    </row>
    <row r="49" spans="1:2" outlineLevel="1" collapsed="1" x14ac:dyDescent="0.25">
      <c r="A49" s="3" t="s">
        <v>716</v>
      </c>
      <c r="B49">
        <v>5101</v>
      </c>
    </row>
    <row r="50" spans="1:2" outlineLevel="1" collapsed="1" x14ac:dyDescent="0.25">
      <c r="A50" s="3" t="s">
        <v>619</v>
      </c>
      <c r="B50">
        <v>14055</v>
      </c>
    </row>
    <row r="51" spans="1:2" outlineLevel="1" collapsed="1" x14ac:dyDescent="0.25">
      <c r="A51" s="3" t="s">
        <v>620</v>
      </c>
      <c r="B51">
        <v>1386</v>
      </c>
    </row>
    <row r="52" spans="1:2" outlineLevel="1" collapsed="1" x14ac:dyDescent="0.25">
      <c r="A52" s="3" t="s">
        <v>717</v>
      </c>
      <c r="B52">
        <v>9355</v>
      </c>
    </row>
    <row r="53" spans="1:2" outlineLevel="1" collapsed="1" x14ac:dyDescent="0.25">
      <c r="A53" s="3" t="s">
        <v>718</v>
      </c>
      <c r="B53">
        <v>12198</v>
      </c>
    </row>
    <row r="54" spans="1:2" outlineLevel="1" collapsed="1" x14ac:dyDescent="0.25">
      <c r="A54" s="3" t="s">
        <v>624</v>
      </c>
      <c r="B54">
        <v>30244</v>
      </c>
    </row>
    <row r="55" spans="1:2" outlineLevel="1" collapsed="1" x14ac:dyDescent="0.25">
      <c r="A55" s="3" t="s">
        <v>719</v>
      </c>
      <c r="B55">
        <v>28240</v>
      </c>
    </row>
    <row r="56" spans="1:2" outlineLevel="1" collapsed="1" x14ac:dyDescent="0.25">
      <c r="A56" s="3" t="s">
        <v>720</v>
      </c>
      <c r="B56">
        <v>100579</v>
      </c>
    </row>
    <row r="57" spans="1:2" outlineLevel="1" collapsed="1" x14ac:dyDescent="0.25">
      <c r="A57" s="3" t="s">
        <v>638</v>
      </c>
      <c r="B57">
        <v>3356</v>
      </c>
    </row>
    <row r="58" spans="1:2" outlineLevel="1" collapsed="1" x14ac:dyDescent="0.25">
      <c r="A58" s="3" t="s">
        <v>721</v>
      </c>
      <c r="B58">
        <v>107283</v>
      </c>
    </row>
    <row r="59" spans="1:2" outlineLevel="1" collapsed="1" x14ac:dyDescent="0.25">
      <c r="A59" s="3" t="s">
        <v>722</v>
      </c>
      <c r="B59">
        <v>42369</v>
      </c>
    </row>
    <row r="60" spans="1:2" outlineLevel="1" collapsed="1" x14ac:dyDescent="0.25">
      <c r="A60" s="3" t="s">
        <v>723</v>
      </c>
      <c r="B60">
        <v>29686</v>
      </c>
    </row>
    <row r="61" spans="1:2" outlineLevel="1" collapsed="1" x14ac:dyDescent="0.25">
      <c r="A61" s="3" t="s">
        <v>724</v>
      </c>
      <c r="B61">
        <v>50196</v>
      </c>
    </row>
    <row r="62" spans="1:2" outlineLevel="1" collapsed="1" x14ac:dyDescent="0.25">
      <c r="A62" s="3" t="s">
        <v>725</v>
      </c>
      <c r="B62">
        <v>76705</v>
      </c>
    </row>
    <row r="63" spans="1:2" outlineLevel="1" collapsed="1" x14ac:dyDescent="0.25">
      <c r="A63" s="3" t="s">
        <v>726</v>
      </c>
      <c r="B63">
        <v>714</v>
      </c>
    </row>
    <row r="64" spans="1:2" outlineLevel="1" collapsed="1" x14ac:dyDescent="0.25">
      <c r="A64" s="3" t="s">
        <v>727</v>
      </c>
      <c r="B64">
        <v>3145</v>
      </c>
    </row>
    <row r="65" spans="1:2" outlineLevel="1" collapsed="1" x14ac:dyDescent="0.25">
      <c r="A65" s="3" t="s">
        <v>667</v>
      </c>
      <c r="B65">
        <v>2455</v>
      </c>
    </row>
    <row r="66" spans="1:2" outlineLevel="1" collapsed="1" x14ac:dyDescent="0.25">
      <c r="A66" s="3" t="s">
        <v>668</v>
      </c>
      <c r="B66">
        <v>958</v>
      </c>
    </row>
    <row r="67" spans="1:2" outlineLevel="1" collapsed="1" x14ac:dyDescent="0.25">
      <c r="A67" s="3" t="s">
        <v>669</v>
      </c>
      <c r="B67">
        <v>915</v>
      </c>
    </row>
    <row r="68" spans="1:2" outlineLevel="1" collapsed="1" x14ac:dyDescent="0.25">
      <c r="A68" s="3" t="s">
        <v>670</v>
      </c>
      <c r="B68">
        <v>57</v>
      </c>
    </row>
    <row r="69" spans="1:2" outlineLevel="1" collapsed="1" x14ac:dyDescent="0.25">
      <c r="A69" s="3" t="s">
        <v>671</v>
      </c>
      <c r="B69">
        <v>542</v>
      </c>
    </row>
    <row r="70" spans="1:2" outlineLevel="1" collapsed="1" x14ac:dyDescent="0.25">
      <c r="A70" s="3" t="s">
        <v>40</v>
      </c>
      <c r="B70">
        <v>6311</v>
      </c>
    </row>
    <row r="71" spans="1:2" outlineLevel="1" collapsed="1" x14ac:dyDescent="0.25">
      <c r="A71" s="3" t="s">
        <v>672</v>
      </c>
      <c r="B71">
        <v>235</v>
      </c>
    </row>
    <row r="72" spans="1:2" outlineLevel="1" collapsed="1" x14ac:dyDescent="0.25">
      <c r="A72" s="3" t="s">
        <v>673</v>
      </c>
      <c r="B72">
        <v>198</v>
      </c>
    </row>
    <row r="73" spans="1:2" outlineLevel="1" collapsed="1" x14ac:dyDescent="0.25">
      <c r="A73" s="3" t="s">
        <v>188</v>
      </c>
      <c r="B73">
        <v>4589</v>
      </c>
    </row>
    <row r="74" spans="1:2" outlineLevel="1" collapsed="1" x14ac:dyDescent="0.25">
      <c r="A74" s="3" t="s">
        <v>728</v>
      </c>
      <c r="B74">
        <v>1493</v>
      </c>
    </row>
    <row r="75" spans="1:2" outlineLevel="1" collapsed="1" x14ac:dyDescent="0.25">
      <c r="A75" s="3" t="s">
        <v>678</v>
      </c>
      <c r="B75">
        <v>496</v>
      </c>
    </row>
    <row r="76" spans="1:2" outlineLevel="1" collapsed="1" x14ac:dyDescent="0.25">
      <c r="A76" s="3" t="s">
        <v>679</v>
      </c>
      <c r="B76">
        <v>0</v>
      </c>
    </row>
    <row r="77" spans="1:2" outlineLevel="1" collapsed="1" x14ac:dyDescent="0.25">
      <c r="A77" s="3" t="s">
        <v>680</v>
      </c>
      <c r="B77">
        <v>731</v>
      </c>
    </row>
    <row r="78" spans="1:2" outlineLevel="1" collapsed="1" x14ac:dyDescent="0.25">
      <c r="A78" s="3" t="s">
        <v>681</v>
      </c>
      <c r="B78">
        <v>3950</v>
      </c>
    </row>
    <row r="79" spans="1:2" outlineLevel="1" collapsed="1" x14ac:dyDescent="0.25">
      <c r="A79" s="3" t="s">
        <v>682</v>
      </c>
      <c r="B79">
        <v>3405</v>
      </c>
    </row>
    <row r="80" spans="1:2" outlineLevel="1" collapsed="1" x14ac:dyDescent="0.25">
      <c r="A80" s="3" t="s">
        <v>683</v>
      </c>
      <c r="B80">
        <v>322</v>
      </c>
    </row>
    <row r="81" spans="1:2" outlineLevel="1" collapsed="1" x14ac:dyDescent="0.25">
      <c r="A81" s="3" t="s">
        <v>729</v>
      </c>
      <c r="B81">
        <v>5741</v>
      </c>
    </row>
    <row r="82" spans="1:2" outlineLevel="1" collapsed="1" x14ac:dyDescent="0.25">
      <c r="A82" s="3" t="s">
        <v>686</v>
      </c>
      <c r="B82">
        <v>167</v>
      </c>
    </row>
    <row r="83" spans="1:2" outlineLevel="1" collapsed="1" x14ac:dyDescent="0.25">
      <c r="A83" s="3" t="s">
        <v>687</v>
      </c>
      <c r="B83">
        <v>1779</v>
      </c>
    </row>
    <row r="84" spans="1:2" outlineLevel="1" collapsed="1" x14ac:dyDescent="0.25">
      <c r="A84" s="3" t="s">
        <v>349</v>
      </c>
      <c r="B84">
        <v>1508</v>
      </c>
    </row>
    <row r="85" spans="1:2" outlineLevel="1" collapsed="1" x14ac:dyDescent="0.25">
      <c r="A85" s="3" t="s">
        <v>688</v>
      </c>
      <c r="B85">
        <v>3630</v>
      </c>
    </row>
    <row r="86" spans="1:2" outlineLevel="1" collapsed="1" x14ac:dyDescent="0.25">
      <c r="A86" s="3" t="s">
        <v>689</v>
      </c>
      <c r="B86">
        <v>2982</v>
      </c>
    </row>
    <row r="87" spans="1:2" outlineLevel="1" collapsed="1" x14ac:dyDescent="0.25">
      <c r="A87" s="3" t="s">
        <v>731</v>
      </c>
      <c r="B87">
        <v>30329</v>
      </c>
    </row>
    <row r="88" spans="1:2" outlineLevel="1" collapsed="1" x14ac:dyDescent="0.25">
      <c r="A88" s="3" t="s">
        <v>693</v>
      </c>
      <c r="B88">
        <v>431</v>
      </c>
    </row>
    <row r="89" spans="1:2" outlineLevel="1" collapsed="1" x14ac:dyDescent="0.25">
      <c r="A89" s="3" t="s">
        <v>695</v>
      </c>
      <c r="B89">
        <v>49</v>
      </c>
    </row>
    <row r="90" spans="1:2" outlineLevel="1" x14ac:dyDescent="0.25">
      <c r="B90">
        <v>4097459</v>
      </c>
    </row>
    <row r="91" spans="1:2" outlineLevel="1" x14ac:dyDescent="0.25">
      <c r="A91" s="3" t="s">
        <v>973</v>
      </c>
      <c r="B91">
        <v>6146213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B1" sqref="B1:B1048576"/>
    </sheetView>
  </sheetViews>
  <sheetFormatPr defaultRowHeight="15" x14ac:dyDescent="0.25"/>
  <cols>
    <col min="1" max="1" width="11.28515625" bestFit="1" customWidth="1"/>
    <col min="2" max="2" width="15.42578125" bestFit="1" customWidth="1"/>
  </cols>
  <sheetData>
    <row r="1" spans="1:2" x14ac:dyDescent="0.25">
      <c r="A1" t="s">
        <v>694</v>
      </c>
      <c r="B1" t="s">
        <v>698</v>
      </c>
    </row>
    <row r="2" spans="1:2" x14ac:dyDescent="0.25">
      <c r="A2" t="s">
        <v>562</v>
      </c>
      <c r="B2">
        <v>0</v>
      </c>
    </row>
    <row r="3" spans="1:2" x14ac:dyDescent="0.25">
      <c r="A3" t="s">
        <v>564</v>
      </c>
      <c r="B3">
        <v>0</v>
      </c>
    </row>
    <row r="4" spans="1:2" x14ac:dyDescent="0.25">
      <c r="A4" t="s">
        <v>565</v>
      </c>
      <c r="B4">
        <v>18958</v>
      </c>
    </row>
    <row r="5" spans="1:2" x14ac:dyDescent="0.25">
      <c r="A5" t="s">
        <v>566</v>
      </c>
      <c r="B5">
        <v>144</v>
      </c>
    </row>
    <row r="6" spans="1:2" x14ac:dyDescent="0.25">
      <c r="A6" t="s">
        <v>567</v>
      </c>
      <c r="B6">
        <v>15600</v>
      </c>
    </row>
    <row r="7" spans="1:2" x14ac:dyDescent="0.25">
      <c r="A7" t="s">
        <v>25</v>
      </c>
      <c r="B7">
        <v>24917</v>
      </c>
    </row>
    <row r="8" spans="1:2" x14ac:dyDescent="0.25">
      <c r="A8" t="s">
        <v>568</v>
      </c>
      <c r="B8">
        <v>243</v>
      </c>
    </row>
    <row r="9" spans="1:2" x14ac:dyDescent="0.25">
      <c r="A9" t="s">
        <v>569</v>
      </c>
      <c r="B9">
        <v>164</v>
      </c>
    </row>
    <row r="10" spans="1:2" x14ac:dyDescent="0.25">
      <c r="A10" t="s">
        <v>570</v>
      </c>
      <c r="B10">
        <v>0</v>
      </c>
    </row>
    <row r="11" spans="1:2" x14ac:dyDescent="0.25">
      <c r="A11" t="s">
        <v>35</v>
      </c>
      <c r="B11">
        <v>162</v>
      </c>
    </row>
    <row r="12" spans="1:2" x14ac:dyDescent="0.25">
      <c r="A12" t="s">
        <v>571</v>
      </c>
      <c r="B12">
        <v>274</v>
      </c>
    </row>
    <row r="13" spans="1:2" x14ac:dyDescent="0.25">
      <c r="A13" t="s">
        <v>572</v>
      </c>
      <c r="B13">
        <v>294</v>
      </c>
    </row>
    <row r="14" spans="1:2" x14ac:dyDescent="0.25">
      <c r="A14" t="s">
        <v>573</v>
      </c>
      <c r="B14">
        <v>377</v>
      </c>
    </row>
    <row r="15" spans="1:2" x14ac:dyDescent="0.25">
      <c r="A15" t="s">
        <v>48</v>
      </c>
      <c r="B15">
        <v>13401</v>
      </c>
    </row>
    <row r="16" spans="1:2" x14ac:dyDescent="0.25">
      <c r="A16" t="s">
        <v>58</v>
      </c>
      <c r="B16">
        <v>28752</v>
      </c>
    </row>
    <row r="17" spans="1:2" x14ac:dyDescent="0.25">
      <c r="A17" t="s">
        <v>113</v>
      </c>
      <c r="B17">
        <v>15859</v>
      </c>
    </row>
    <row r="18" spans="1:2" x14ac:dyDescent="0.25">
      <c r="A18" t="s">
        <v>574</v>
      </c>
      <c r="B18">
        <v>8047</v>
      </c>
    </row>
    <row r="19" spans="1:2" x14ac:dyDescent="0.25">
      <c r="A19" t="s">
        <v>575</v>
      </c>
      <c r="B19">
        <v>216</v>
      </c>
    </row>
    <row r="20" spans="1:2" x14ac:dyDescent="0.25">
      <c r="A20" t="s">
        <v>576</v>
      </c>
      <c r="B20">
        <v>2</v>
      </c>
    </row>
    <row r="21" spans="1:2" x14ac:dyDescent="0.25">
      <c r="A21" t="s">
        <v>577</v>
      </c>
      <c r="B21">
        <v>2</v>
      </c>
    </row>
    <row r="22" spans="1:2" x14ac:dyDescent="0.25">
      <c r="A22" t="s">
        <v>118</v>
      </c>
      <c r="B22">
        <v>14467</v>
      </c>
    </row>
    <row r="23" spans="1:2" x14ac:dyDescent="0.25">
      <c r="A23" t="s">
        <v>578</v>
      </c>
      <c r="B23">
        <v>23097</v>
      </c>
    </row>
    <row r="24" spans="1:2" x14ac:dyDescent="0.25">
      <c r="A24" t="s">
        <v>579</v>
      </c>
      <c r="B24">
        <v>13</v>
      </c>
    </row>
    <row r="25" spans="1:2" x14ac:dyDescent="0.25">
      <c r="A25" t="s">
        <v>580</v>
      </c>
      <c r="B25">
        <v>3211</v>
      </c>
    </row>
    <row r="26" spans="1:2" x14ac:dyDescent="0.25">
      <c r="A26" t="s">
        <v>581</v>
      </c>
      <c r="B26">
        <v>5278</v>
      </c>
    </row>
    <row r="27" spans="1:2" x14ac:dyDescent="0.25">
      <c r="A27" t="s">
        <v>136</v>
      </c>
      <c r="B27">
        <v>41198</v>
      </c>
    </row>
    <row r="28" spans="1:2" x14ac:dyDescent="0.25">
      <c r="A28" t="s">
        <v>164</v>
      </c>
      <c r="B28">
        <v>13950</v>
      </c>
    </row>
    <row r="29" spans="1:2" x14ac:dyDescent="0.25">
      <c r="A29" t="s">
        <v>176</v>
      </c>
      <c r="B29">
        <v>6267</v>
      </c>
    </row>
    <row r="30" spans="1:2" x14ac:dyDescent="0.25">
      <c r="A30" t="s">
        <v>582</v>
      </c>
      <c r="B30">
        <v>489</v>
      </c>
    </row>
    <row r="31" spans="1:2" x14ac:dyDescent="0.25">
      <c r="A31" t="s">
        <v>583</v>
      </c>
      <c r="B31">
        <v>16894</v>
      </c>
    </row>
    <row r="32" spans="1:2" x14ac:dyDescent="0.25">
      <c r="A32" t="s">
        <v>584</v>
      </c>
      <c r="B32">
        <v>1</v>
      </c>
    </row>
    <row r="33" spans="1:2" x14ac:dyDescent="0.25">
      <c r="A33" t="s">
        <v>585</v>
      </c>
      <c r="B33">
        <v>0</v>
      </c>
    </row>
    <row r="34" spans="1:2" x14ac:dyDescent="0.25">
      <c r="A34" t="s">
        <v>586</v>
      </c>
      <c r="B34">
        <v>9307</v>
      </c>
    </row>
    <row r="35" spans="1:2" x14ac:dyDescent="0.25">
      <c r="A35" t="s">
        <v>587</v>
      </c>
      <c r="B35">
        <v>112993</v>
      </c>
    </row>
    <row r="36" spans="1:2" x14ac:dyDescent="0.25">
      <c r="A36" t="s">
        <v>84</v>
      </c>
      <c r="B36">
        <v>332901</v>
      </c>
    </row>
    <row r="37" spans="1:2" x14ac:dyDescent="0.25">
      <c r="A37" t="s">
        <v>236</v>
      </c>
      <c r="B37">
        <v>42643</v>
      </c>
    </row>
    <row r="38" spans="1:2" x14ac:dyDescent="0.25">
      <c r="A38" t="s">
        <v>588</v>
      </c>
      <c r="B38">
        <v>20</v>
      </c>
    </row>
    <row r="39" spans="1:2" x14ac:dyDescent="0.25">
      <c r="A39" t="s">
        <v>105</v>
      </c>
      <c r="B39">
        <v>313786</v>
      </c>
    </row>
    <row r="40" spans="1:2" x14ac:dyDescent="0.25">
      <c r="A40" t="s">
        <v>198</v>
      </c>
      <c r="B40">
        <v>105000</v>
      </c>
    </row>
    <row r="41" spans="1:2" x14ac:dyDescent="0.25">
      <c r="A41" t="s">
        <v>589</v>
      </c>
      <c r="B41">
        <v>19507</v>
      </c>
    </row>
    <row r="42" spans="1:2" x14ac:dyDescent="0.25">
      <c r="A42" t="s">
        <v>192</v>
      </c>
      <c r="B42">
        <v>4788</v>
      </c>
    </row>
    <row r="43" spans="1:2" x14ac:dyDescent="0.25">
      <c r="A43" t="s">
        <v>590</v>
      </c>
      <c r="B43">
        <v>9079</v>
      </c>
    </row>
    <row r="44" spans="1:2" x14ac:dyDescent="0.25">
      <c r="A44" t="s">
        <v>243</v>
      </c>
      <c r="B44">
        <v>13058</v>
      </c>
    </row>
    <row r="45" spans="1:2" x14ac:dyDescent="0.25">
      <c r="A45" t="s">
        <v>591</v>
      </c>
      <c r="B45">
        <v>10308</v>
      </c>
    </row>
    <row r="46" spans="1:2" x14ac:dyDescent="0.25">
      <c r="A46" t="s">
        <v>592</v>
      </c>
      <c r="B46">
        <v>17</v>
      </c>
    </row>
    <row r="47" spans="1:2" x14ac:dyDescent="0.25">
      <c r="A47" t="s">
        <v>593</v>
      </c>
      <c r="B47">
        <v>15405</v>
      </c>
    </row>
    <row r="48" spans="1:2" x14ac:dyDescent="0.25">
      <c r="A48" t="s">
        <v>594</v>
      </c>
      <c r="B48">
        <v>1335</v>
      </c>
    </row>
    <row r="49" spans="1:2" x14ac:dyDescent="0.25">
      <c r="A49" t="s">
        <v>595</v>
      </c>
      <c r="B49">
        <v>266</v>
      </c>
    </row>
    <row r="50" spans="1:2" x14ac:dyDescent="0.25">
      <c r="A50" t="s">
        <v>596</v>
      </c>
      <c r="B50">
        <v>216</v>
      </c>
    </row>
    <row r="51" spans="1:2" x14ac:dyDescent="0.25">
      <c r="A51" t="s">
        <v>597</v>
      </c>
      <c r="B51">
        <v>312</v>
      </c>
    </row>
    <row r="52" spans="1:2" x14ac:dyDescent="0.25">
      <c r="A52" t="s">
        <v>598</v>
      </c>
      <c r="B52">
        <v>167</v>
      </c>
    </row>
    <row r="53" spans="1:2" x14ac:dyDescent="0.25">
      <c r="A53" t="s">
        <v>599</v>
      </c>
      <c r="B53">
        <v>7590</v>
      </c>
    </row>
    <row r="54" spans="1:2" x14ac:dyDescent="0.25">
      <c r="A54" t="s">
        <v>265</v>
      </c>
      <c r="B54">
        <v>45191</v>
      </c>
    </row>
    <row r="55" spans="1:2" x14ac:dyDescent="0.25">
      <c r="A55" t="s">
        <v>600</v>
      </c>
      <c r="B55">
        <v>1954</v>
      </c>
    </row>
    <row r="56" spans="1:2" x14ac:dyDescent="0.25">
      <c r="A56" t="s">
        <v>273</v>
      </c>
      <c r="B56">
        <v>8901</v>
      </c>
    </row>
    <row r="57" spans="1:2" x14ac:dyDescent="0.25">
      <c r="A57" t="s">
        <v>281</v>
      </c>
      <c r="B57">
        <v>32467</v>
      </c>
    </row>
    <row r="58" spans="1:2" x14ac:dyDescent="0.25">
      <c r="A58" t="s">
        <v>294</v>
      </c>
      <c r="B58">
        <v>5248</v>
      </c>
    </row>
    <row r="59" spans="1:2" x14ac:dyDescent="0.25">
      <c r="A59" t="s">
        <v>309</v>
      </c>
      <c r="B59">
        <v>5664</v>
      </c>
    </row>
    <row r="60" spans="1:2" x14ac:dyDescent="0.25">
      <c r="A60" t="s">
        <v>325</v>
      </c>
      <c r="B60">
        <v>13576</v>
      </c>
    </row>
    <row r="61" spans="1:2" x14ac:dyDescent="0.25">
      <c r="A61" t="s">
        <v>601</v>
      </c>
      <c r="B61">
        <v>4203</v>
      </c>
    </row>
    <row r="62" spans="1:2" x14ac:dyDescent="0.25">
      <c r="A62" t="s">
        <v>602</v>
      </c>
      <c r="B62">
        <v>4585</v>
      </c>
    </row>
    <row r="63" spans="1:2" x14ac:dyDescent="0.25">
      <c r="A63" t="s">
        <v>314</v>
      </c>
      <c r="B63">
        <v>23762</v>
      </c>
    </row>
    <row r="64" spans="1:2" x14ac:dyDescent="0.25">
      <c r="A64" t="s">
        <v>603</v>
      </c>
      <c r="B64">
        <v>7131</v>
      </c>
    </row>
    <row r="65" spans="1:2" x14ac:dyDescent="0.25">
      <c r="A65" t="s">
        <v>330</v>
      </c>
      <c r="B65">
        <v>20734</v>
      </c>
    </row>
    <row r="66" spans="1:2" x14ac:dyDescent="0.25">
      <c r="A66" t="s">
        <v>334</v>
      </c>
      <c r="B66">
        <v>9448</v>
      </c>
    </row>
    <row r="67" spans="1:2" x14ac:dyDescent="0.25">
      <c r="A67" t="s">
        <v>604</v>
      </c>
      <c r="B67">
        <v>1</v>
      </c>
    </row>
    <row r="68" spans="1:2" x14ac:dyDescent="0.25">
      <c r="A68" t="s">
        <v>354</v>
      </c>
      <c r="B68">
        <v>1337</v>
      </c>
    </row>
    <row r="69" spans="1:2" x14ac:dyDescent="0.25">
      <c r="A69" t="s">
        <v>359</v>
      </c>
      <c r="B69">
        <v>11355</v>
      </c>
    </row>
    <row r="70" spans="1:2" x14ac:dyDescent="0.25">
      <c r="A70" t="s">
        <v>605</v>
      </c>
      <c r="B70">
        <v>6596</v>
      </c>
    </row>
    <row r="71" spans="1:2" x14ac:dyDescent="0.25">
      <c r="A71" t="s">
        <v>127</v>
      </c>
      <c r="B71">
        <v>3051</v>
      </c>
    </row>
    <row r="72" spans="1:2" x14ac:dyDescent="0.25">
      <c r="A72" t="s">
        <v>207</v>
      </c>
      <c r="B72">
        <v>0</v>
      </c>
    </row>
    <row r="73" spans="1:2" x14ac:dyDescent="0.25">
      <c r="A73" t="s">
        <v>606</v>
      </c>
      <c r="B73">
        <v>0</v>
      </c>
    </row>
    <row r="74" spans="1:2" x14ac:dyDescent="0.25">
      <c r="A74" t="s">
        <v>607</v>
      </c>
      <c r="B74">
        <v>0</v>
      </c>
    </row>
    <row r="75" spans="1:2" x14ac:dyDescent="0.25">
      <c r="A75" t="s">
        <v>608</v>
      </c>
      <c r="B75">
        <v>2300</v>
      </c>
    </row>
    <row r="76" spans="1:2" x14ac:dyDescent="0.25">
      <c r="A76" t="s">
        <v>609</v>
      </c>
      <c r="B76">
        <v>8</v>
      </c>
    </row>
    <row r="77" spans="1:2" x14ac:dyDescent="0.25">
      <c r="A77" t="s">
        <v>610</v>
      </c>
      <c r="B77">
        <v>2243</v>
      </c>
    </row>
    <row r="78" spans="1:2" x14ac:dyDescent="0.25">
      <c r="A78" t="s">
        <v>611</v>
      </c>
      <c r="B78">
        <v>126</v>
      </c>
    </row>
    <row r="79" spans="1:2" x14ac:dyDescent="0.25">
      <c r="A79" t="s">
        <v>612</v>
      </c>
      <c r="B79">
        <v>1</v>
      </c>
    </row>
    <row r="80" spans="1:2" x14ac:dyDescent="0.25">
      <c r="A80" t="s">
        <v>613</v>
      </c>
      <c r="B80">
        <v>0</v>
      </c>
    </row>
    <row r="81" spans="1:2" x14ac:dyDescent="0.25">
      <c r="A81" t="s">
        <v>614</v>
      </c>
      <c r="B81">
        <v>0</v>
      </c>
    </row>
    <row r="82" spans="1:2" x14ac:dyDescent="0.25">
      <c r="A82" t="s">
        <v>615</v>
      </c>
      <c r="B82">
        <v>12</v>
      </c>
    </row>
    <row r="83" spans="1:2" x14ac:dyDescent="0.25">
      <c r="A83" t="s">
        <v>616</v>
      </c>
      <c r="B83">
        <v>0</v>
      </c>
    </row>
    <row r="84" spans="1:2" x14ac:dyDescent="0.25">
      <c r="A84" t="s">
        <v>617</v>
      </c>
      <c r="B84">
        <v>5099</v>
      </c>
    </row>
    <row r="85" spans="1:2" x14ac:dyDescent="0.25">
      <c r="A85" t="s">
        <v>618</v>
      </c>
      <c r="B85">
        <v>2</v>
      </c>
    </row>
    <row r="86" spans="1:2" x14ac:dyDescent="0.25">
      <c r="A86" t="s">
        <v>619</v>
      </c>
      <c r="B86">
        <v>14055</v>
      </c>
    </row>
    <row r="87" spans="1:2" x14ac:dyDescent="0.25">
      <c r="A87" t="s">
        <v>620</v>
      </c>
      <c r="B87">
        <v>1386</v>
      </c>
    </row>
    <row r="88" spans="1:2" x14ac:dyDescent="0.25">
      <c r="A88" t="s">
        <v>90</v>
      </c>
      <c r="B88">
        <v>4</v>
      </c>
    </row>
    <row r="89" spans="1:2" x14ac:dyDescent="0.25">
      <c r="A89" t="s">
        <v>159</v>
      </c>
      <c r="B89">
        <v>9351</v>
      </c>
    </row>
    <row r="90" spans="1:2" x14ac:dyDescent="0.25">
      <c r="A90" t="s">
        <v>621</v>
      </c>
      <c r="B90">
        <v>0</v>
      </c>
    </row>
    <row r="91" spans="1:2" x14ac:dyDescent="0.25">
      <c r="A91" t="s">
        <v>344</v>
      </c>
      <c r="B91">
        <v>12162</v>
      </c>
    </row>
    <row r="92" spans="1:2" x14ac:dyDescent="0.25">
      <c r="A92" t="s">
        <v>622</v>
      </c>
      <c r="B92">
        <v>3</v>
      </c>
    </row>
    <row r="93" spans="1:2" x14ac:dyDescent="0.25">
      <c r="A93" t="s">
        <v>623</v>
      </c>
      <c r="B93">
        <v>33</v>
      </c>
    </row>
    <row r="94" spans="1:2" x14ac:dyDescent="0.25">
      <c r="A94" t="s">
        <v>624</v>
      </c>
      <c r="B94">
        <v>30244</v>
      </c>
    </row>
    <row r="95" spans="1:2" x14ac:dyDescent="0.25">
      <c r="A95" t="s">
        <v>625</v>
      </c>
      <c r="B95">
        <v>6867</v>
      </c>
    </row>
    <row r="96" spans="1:2" x14ac:dyDescent="0.25">
      <c r="A96" t="s">
        <v>75</v>
      </c>
      <c r="B96">
        <v>8587</v>
      </c>
    </row>
    <row r="97" spans="1:2" x14ac:dyDescent="0.25">
      <c r="A97" t="s">
        <v>626</v>
      </c>
      <c r="B97">
        <v>357</v>
      </c>
    </row>
    <row r="98" spans="1:2" x14ac:dyDescent="0.25">
      <c r="A98" t="s">
        <v>102</v>
      </c>
      <c r="B98">
        <v>6040</v>
      </c>
    </row>
    <row r="99" spans="1:2" x14ac:dyDescent="0.25">
      <c r="A99" t="s">
        <v>99</v>
      </c>
      <c r="B99">
        <v>6389</v>
      </c>
    </row>
    <row r="100" spans="1:2" x14ac:dyDescent="0.25">
      <c r="A100" t="s">
        <v>627</v>
      </c>
      <c r="B100">
        <v>7410</v>
      </c>
    </row>
    <row r="101" spans="1:2" x14ac:dyDescent="0.25">
      <c r="A101" t="s">
        <v>628</v>
      </c>
      <c r="B101">
        <v>6350</v>
      </c>
    </row>
    <row r="102" spans="1:2" x14ac:dyDescent="0.25">
      <c r="A102" t="s">
        <v>629</v>
      </c>
      <c r="B102">
        <v>30992</v>
      </c>
    </row>
    <row r="103" spans="1:2" x14ac:dyDescent="0.25">
      <c r="A103" t="s">
        <v>630</v>
      </c>
      <c r="B103">
        <v>26649</v>
      </c>
    </row>
    <row r="104" spans="1:2" x14ac:dyDescent="0.25">
      <c r="A104" t="s">
        <v>631</v>
      </c>
      <c r="B104">
        <v>40</v>
      </c>
    </row>
    <row r="105" spans="1:2" x14ac:dyDescent="0.25">
      <c r="A105" t="s">
        <v>65</v>
      </c>
      <c r="B105">
        <v>29109</v>
      </c>
    </row>
    <row r="106" spans="1:2" x14ac:dyDescent="0.25">
      <c r="A106" t="s">
        <v>70</v>
      </c>
      <c r="B106">
        <v>29</v>
      </c>
    </row>
    <row r="107" spans="1:2" x14ac:dyDescent="0.25">
      <c r="A107" t="s">
        <v>632</v>
      </c>
      <c r="B107">
        <v>0</v>
      </c>
    </row>
    <row r="108" spans="1:2" x14ac:dyDescent="0.25">
      <c r="A108" t="s">
        <v>633</v>
      </c>
      <c r="B108">
        <v>0</v>
      </c>
    </row>
    <row r="109" spans="1:2" x14ac:dyDescent="0.25">
      <c r="A109" t="s">
        <v>634</v>
      </c>
      <c r="B109">
        <v>0</v>
      </c>
    </row>
    <row r="110" spans="1:2" x14ac:dyDescent="0.25">
      <c r="A110" t="s">
        <v>635</v>
      </c>
      <c r="B110">
        <v>0</v>
      </c>
    </row>
    <row r="111" spans="1:2" x14ac:dyDescent="0.25">
      <c r="A111" t="s">
        <v>636</v>
      </c>
      <c r="B111">
        <v>0</v>
      </c>
    </row>
    <row r="112" spans="1:2" x14ac:dyDescent="0.25">
      <c r="A112" t="s">
        <v>637</v>
      </c>
      <c r="B112">
        <v>0</v>
      </c>
    </row>
    <row r="113" spans="1:2" x14ac:dyDescent="0.25">
      <c r="A113" t="s">
        <v>638</v>
      </c>
      <c r="B113">
        <v>3356</v>
      </c>
    </row>
    <row r="114" spans="1:2" x14ac:dyDescent="0.25">
      <c r="A114" t="s">
        <v>639</v>
      </c>
      <c r="B114">
        <v>3196</v>
      </c>
    </row>
    <row r="115" spans="1:2" x14ac:dyDescent="0.25">
      <c r="A115" t="s">
        <v>640</v>
      </c>
      <c r="B115">
        <v>5973</v>
      </c>
    </row>
    <row r="116" spans="1:2" x14ac:dyDescent="0.25">
      <c r="A116" t="s">
        <v>641</v>
      </c>
      <c r="B116">
        <v>2707</v>
      </c>
    </row>
    <row r="117" spans="1:2" x14ac:dyDescent="0.25">
      <c r="A117" t="s">
        <v>183</v>
      </c>
      <c r="B117">
        <v>48307</v>
      </c>
    </row>
    <row r="118" spans="1:2" x14ac:dyDescent="0.25">
      <c r="A118" t="s">
        <v>642</v>
      </c>
      <c r="B118">
        <v>7382</v>
      </c>
    </row>
    <row r="119" spans="1:2" x14ac:dyDescent="0.25">
      <c r="A119" t="s">
        <v>643</v>
      </c>
      <c r="B119">
        <v>0</v>
      </c>
    </row>
    <row r="120" spans="1:2" x14ac:dyDescent="0.25">
      <c r="A120" t="s">
        <v>644</v>
      </c>
      <c r="B120">
        <v>1484</v>
      </c>
    </row>
    <row r="121" spans="1:2" x14ac:dyDescent="0.25">
      <c r="A121" t="s">
        <v>645</v>
      </c>
      <c r="B121">
        <v>7309</v>
      </c>
    </row>
    <row r="122" spans="1:2" x14ac:dyDescent="0.25">
      <c r="A122" t="s">
        <v>646</v>
      </c>
      <c r="B122">
        <v>3255</v>
      </c>
    </row>
    <row r="123" spans="1:2" x14ac:dyDescent="0.25">
      <c r="A123" t="s">
        <v>647</v>
      </c>
      <c r="B123">
        <v>0</v>
      </c>
    </row>
    <row r="124" spans="1:2" x14ac:dyDescent="0.25">
      <c r="A124" t="s">
        <v>648</v>
      </c>
      <c r="B124">
        <v>2748</v>
      </c>
    </row>
    <row r="125" spans="1:2" x14ac:dyDescent="0.25">
      <c r="A125" t="s">
        <v>649</v>
      </c>
      <c r="B125">
        <v>91</v>
      </c>
    </row>
    <row r="126" spans="1:2" x14ac:dyDescent="0.25">
      <c r="A126" t="s">
        <v>144</v>
      </c>
      <c r="B126">
        <v>13122</v>
      </c>
    </row>
    <row r="127" spans="1:2" x14ac:dyDescent="0.25">
      <c r="A127" t="s">
        <v>650</v>
      </c>
      <c r="B127">
        <v>10076</v>
      </c>
    </row>
    <row r="128" spans="1:2" x14ac:dyDescent="0.25">
      <c r="A128" t="s">
        <v>651</v>
      </c>
      <c r="B128">
        <v>1633</v>
      </c>
    </row>
    <row r="129" spans="1:2" x14ac:dyDescent="0.25">
      <c r="A129" t="s">
        <v>149</v>
      </c>
      <c r="B129">
        <v>10980</v>
      </c>
    </row>
    <row r="130" spans="1:2" x14ac:dyDescent="0.25">
      <c r="A130" t="s">
        <v>167</v>
      </c>
      <c r="B130">
        <v>16573</v>
      </c>
    </row>
    <row r="131" spans="1:2" x14ac:dyDescent="0.25">
      <c r="A131" t="s">
        <v>155</v>
      </c>
      <c r="B131">
        <v>10210</v>
      </c>
    </row>
    <row r="132" spans="1:2" x14ac:dyDescent="0.25">
      <c r="A132" t="s">
        <v>652</v>
      </c>
      <c r="B132">
        <v>4606</v>
      </c>
    </row>
    <row r="133" spans="1:2" x14ac:dyDescent="0.25">
      <c r="A133" t="s">
        <v>653</v>
      </c>
      <c r="B133">
        <v>65</v>
      </c>
    </row>
    <row r="134" spans="1:2" x14ac:dyDescent="0.25">
      <c r="A134" t="s">
        <v>654</v>
      </c>
      <c r="B134">
        <v>5620</v>
      </c>
    </row>
    <row r="135" spans="1:2" x14ac:dyDescent="0.25">
      <c r="A135" t="s">
        <v>655</v>
      </c>
      <c r="B135">
        <v>1823</v>
      </c>
    </row>
    <row r="136" spans="1:2" x14ac:dyDescent="0.25">
      <c r="A136" t="s">
        <v>656</v>
      </c>
      <c r="B136">
        <v>5</v>
      </c>
    </row>
    <row r="137" spans="1:2" x14ac:dyDescent="0.25">
      <c r="A137" t="s">
        <v>657</v>
      </c>
      <c r="B137">
        <v>4316</v>
      </c>
    </row>
    <row r="138" spans="1:2" x14ac:dyDescent="0.25">
      <c r="A138" t="s">
        <v>254</v>
      </c>
      <c r="B138">
        <v>17857</v>
      </c>
    </row>
    <row r="139" spans="1:2" x14ac:dyDescent="0.25">
      <c r="A139" t="s">
        <v>299</v>
      </c>
      <c r="B139">
        <v>42612</v>
      </c>
    </row>
    <row r="140" spans="1:2" x14ac:dyDescent="0.25">
      <c r="A140" t="s">
        <v>658</v>
      </c>
      <c r="B140">
        <v>855</v>
      </c>
    </row>
    <row r="141" spans="1:2" x14ac:dyDescent="0.25">
      <c r="A141" t="s">
        <v>659</v>
      </c>
      <c r="B141">
        <v>6729</v>
      </c>
    </row>
    <row r="142" spans="1:2" x14ac:dyDescent="0.25">
      <c r="A142" t="s">
        <v>660</v>
      </c>
      <c r="B142">
        <v>34204</v>
      </c>
    </row>
    <row r="143" spans="1:2" x14ac:dyDescent="0.25">
      <c r="A143" t="s">
        <v>661</v>
      </c>
      <c r="B143">
        <v>540</v>
      </c>
    </row>
    <row r="144" spans="1:2" x14ac:dyDescent="0.25">
      <c r="A144" t="s">
        <v>662</v>
      </c>
      <c r="B144">
        <v>1467</v>
      </c>
    </row>
    <row r="145" spans="1:2" x14ac:dyDescent="0.25">
      <c r="A145" t="s">
        <v>663</v>
      </c>
      <c r="B145">
        <v>5084</v>
      </c>
    </row>
    <row r="146" spans="1:2" x14ac:dyDescent="0.25">
      <c r="A146" t="s">
        <v>339</v>
      </c>
      <c r="B146">
        <v>35410</v>
      </c>
    </row>
    <row r="147" spans="1:2" x14ac:dyDescent="0.25">
      <c r="A147" t="s">
        <v>664</v>
      </c>
      <c r="B147">
        <v>656</v>
      </c>
    </row>
    <row r="148" spans="1:2" x14ac:dyDescent="0.25">
      <c r="A148" t="s">
        <v>79</v>
      </c>
      <c r="B148">
        <v>58</v>
      </c>
    </row>
    <row r="149" spans="1:2" x14ac:dyDescent="0.25">
      <c r="A149" t="s">
        <v>665</v>
      </c>
      <c r="B149">
        <v>3060</v>
      </c>
    </row>
    <row r="150" spans="1:2" x14ac:dyDescent="0.25">
      <c r="A150" t="s">
        <v>666</v>
      </c>
      <c r="B150">
        <v>85</v>
      </c>
    </row>
    <row r="151" spans="1:2" x14ac:dyDescent="0.25">
      <c r="A151" t="s">
        <v>667</v>
      </c>
      <c r="B151">
        <v>2455</v>
      </c>
    </row>
    <row r="152" spans="1:2" x14ac:dyDescent="0.25">
      <c r="A152" t="s">
        <v>668</v>
      </c>
      <c r="B152">
        <v>958</v>
      </c>
    </row>
    <row r="153" spans="1:2" x14ac:dyDescent="0.25">
      <c r="A153" t="s">
        <v>669</v>
      </c>
      <c r="B153">
        <v>915</v>
      </c>
    </row>
    <row r="154" spans="1:2" x14ac:dyDescent="0.25">
      <c r="A154" t="s">
        <v>670</v>
      </c>
      <c r="B154">
        <v>57</v>
      </c>
    </row>
    <row r="155" spans="1:2" x14ac:dyDescent="0.25">
      <c r="A155" t="s">
        <v>671</v>
      </c>
      <c r="B155">
        <v>542</v>
      </c>
    </row>
    <row r="156" spans="1:2" x14ac:dyDescent="0.25">
      <c r="A156" t="s">
        <v>40</v>
      </c>
      <c r="B156">
        <v>6311</v>
      </c>
    </row>
    <row r="157" spans="1:2" x14ac:dyDescent="0.25">
      <c r="A157" t="s">
        <v>672</v>
      </c>
      <c r="B157">
        <v>235</v>
      </c>
    </row>
    <row r="158" spans="1:2" x14ac:dyDescent="0.25">
      <c r="A158" t="s">
        <v>673</v>
      </c>
      <c r="B158">
        <v>198</v>
      </c>
    </row>
    <row r="159" spans="1:2" x14ac:dyDescent="0.25">
      <c r="A159" t="s">
        <v>188</v>
      </c>
      <c r="B159">
        <v>4589</v>
      </c>
    </row>
    <row r="160" spans="1:2" x14ac:dyDescent="0.25">
      <c r="A160" t="s">
        <v>674</v>
      </c>
      <c r="B160">
        <v>1205</v>
      </c>
    </row>
    <row r="161" spans="1:2" x14ac:dyDescent="0.25">
      <c r="A161" t="s">
        <v>675</v>
      </c>
      <c r="B161">
        <v>80</v>
      </c>
    </row>
    <row r="162" spans="1:2" x14ac:dyDescent="0.25">
      <c r="A162" t="s">
        <v>676</v>
      </c>
      <c r="B162">
        <v>59</v>
      </c>
    </row>
    <row r="163" spans="1:2" x14ac:dyDescent="0.25">
      <c r="A163" t="s">
        <v>677</v>
      </c>
      <c r="B163">
        <v>149</v>
      </c>
    </row>
    <row r="164" spans="1:2" x14ac:dyDescent="0.25">
      <c r="A164" t="s">
        <v>678</v>
      </c>
      <c r="B164">
        <v>496</v>
      </c>
    </row>
    <row r="165" spans="1:2" x14ac:dyDescent="0.25">
      <c r="A165" t="s">
        <v>679</v>
      </c>
      <c r="B165">
        <v>0</v>
      </c>
    </row>
    <row r="166" spans="1:2" x14ac:dyDescent="0.25">
      <c r="A166" t="s">
        <v>680</v>
      </c>
      <c r="B166">
        <v>731</v>
      </c>
    </row>
    <row r="167" spans="1:2" x14ac:dyDescent="0.25">
      <c r="A167" t="s">
        <v>681</v>
      </c>
      <c r="B167">
        <v>3950</v>
      </c>
    </row>
    <row r="168" spans="1:2" x14ac:dyDescent="0.25">
      <c r="A168" t="s">
        <v>682</v>
      </c>
      <c r="B168">
        <v>3405</v>
      </c>
    </row>
    <row r="169" spans="1:2" x14ac:dyDescent="0.25">
      <c r="A169" t="s">
        <v>683</v>
      </c>
      <c r="B169">
        <v>322</v>
      </c>
    </row>
    <row r="170" spans="1:2" x14ac:dyDescent="0.25">
      <c r="A170" t="s">
        <v>684</v>
      </c>
      <c r="B170">
        <v>5720</v>
      </c>
    </row>
    <row r="171" spans="1:2" x14ac:dyDescent="0.25">
      <c r="A171" t="s">
        <v>685</v>
      </c>
      <c r="B171">
        <v>21</v>
      </c>
    </row>
    <row r="172" spans="1:2" x14ac:dyDescent="0.25">
      <c r="A172" t="s">
        <v>686</v>
      </c>
      <c r="B172">
        <v>167</v>
      </c>
    </row>
    <row r="173" spans="1:2" x14ac:dyDescent="0.25">
      <c r="A173" t="s">
        <v>687</v>
      </c>
      <c r="B173">
        <v>1779</v>
      </c>
    </row>
    <row r="174" spans="1:2" x14ac:dyDescent="0.25">
      <c r="A174" t="s">
        <v>349</v>
      </c>
      <c r="B174">
        <v>1508</v>
      </c>
    </row>
    <row r="175" spans="1:2" x14ac:dyDescent="0.25">
      <c r="A175" t="s">
        <v>688</v>
      </c>
      <c r="B175">
        <v>3630</v>
      </c>
    </row>
    <row r="176" spans="1:2" x14ac:dyDescent="0.25">
      <c r="A176" t="s">
        <v>689</v>
      </c>
      <c r="B176">
        <v>2982</v>
      </c>
    </row>
    <row r="177" spans="1:2" x14ac:dyDescent="0.25">
      <c r="A177" t="s">
        <v>690</v>
      </c>
      <c r="B177">
        <v>1305</v>
      </c>
    </row>
    <row r="178" spans="1:2" x14ac:dyDescent="0.25">
      <c r="A178" t="s">
        <v>691</v>
      </c>
      <c r="B178">
        <v>995</v>
      </c>
    </row>
    <row r="179" spans="1:2" x14ac:dyDescent="0.25">
      <c r="A179" t="s">
        <v>692</v>
      </c>
      <c r="B179">
        <v>28029</v>
      </c>
    </row>
    <row r="180" spans="1:2" x14ac:dyDescent="0.25">
      <c r="A180" t="s">
        <v>693</v>
      </c>
      <c r="B180">
        <v>431</v>
      </c>
    </row>
    <row r="181" spans="1:2" x14ac:dyDescent="0.25">
      <c r="A181" t="s">
        <v>695</v>
      </c>
      <c r="B181">
        <v>49</v>
      </c>
    </row>
  </sheetData>
  <sortState ref="A2:C362">
    <sortCondition ref="A2:A3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Q26" sqref="Q26"/>
    </sheetView>
  </sheetViews>
  <sheetFormatPr defaultRowHeight="15" x14ac:dyDescent="0.25"/>
  <cols>
    <col min="1" max="1" width="11.28515625" bestFit="1" customWidth="1"/>
    <col min="2" max="2" width="26.28515625" bestFit="1" customWidth="1"/>
    <col min="4" max="4" width="12.5703125" customWidth="1"/>
    <col min="5" max="5" width="18.140625" bestFit="1" customWidth="1"/>
    <col min="10" max="10" width="10.28515625" style="30" bestFit="1" customWidth="1"/>
  </cols>
  <sheetData>
    <row r="1" spans="1:10" x14ac:dyDescent="0.25">
      <c r="A1" t="s">
        <v>694</v>
      </c>
      <c r="B1" t="s">
        <v>975</v>
      </c>
      <c r="D1" t="s">
        <v>1001</v>
      </c>
    </row>
    <row r="2" spans="1:10" x14ac:dyDescent="0.25">
      <c r="A2" s="17" t="s">
        <v>700</v>
      </c>
      <c r="B2" s="18">
        <v>226.82847362667499</v>
      </c>
      <c r="I2" t="s">
        <v>1204</v>
      </c>
    </row>
    <row r="3" spans="1:10" x14ac:dyDescent="0.25">
      <c r="A3" s="17" t="s">
        <v>706</v>
      </c>
      <c r="B3" s="18">
        <v>168.82693044515108</v>
      </c>
      <c r="E3" t="s">
        <v>1202</v>
      </c>
      <c r="F3">
        <f>AVERAGE(B2:B89)</f>
        <v>320.51329694064322</v>
      </c>
      <c r="J3" s="18">
        <v>-1207.1531942097154</v>
      </c>
    </row>
    <row r="4" spans="1:10" x14ac:dyDescent="0.25">
      <c r="A4" s="17" t="s">
        <v>25</v>
      </c>
      <c r="B4" s="18">
        <v>252.13988192450299</v>
      </c>
      <c r="E4" t="s">
        <v>1203</v>
      </c>
      <c r="F4">
        <f>STDEV(B2:B89)</f>
        <v>312.53298892175474</v>
      </c>
      <c r="J4" s="18">
        <v>0</v>
      </c>
    </row>
    <row r="5" spans="1:10" x14ac:dyDescent="0.25">
      <c r="A5" s="17" t="s">
        <v>701</v>
      </c>
      <c r="B5" s="18">
        <v>207.59224417002713</v>
      </c>
      <c r="E5" t="s">
        <v>1205</v>
      </c>
      <c r="F5">
        <f>MIN(B:B)</f>
        <v>-1207.1531942097154</v>
      </c>
      <c r="J5" s="18">
        <v>0</v>
      </c>
    </row>
    <row r="6" spans="1:10" x14ac:dyDescent="0.25">
      <c r="A6" s="17" t="s">
        <v>48</v>
      </c>
      <c r="B6" s="18">
        <v>283.73136292169698</v>
      </c>
      <c r="E6" t="s">
        <v>1206</v>
      </c>
      <c r="F6">
        <f>MAX(B:B)</f>
        <v>1236.3560963799569</v>
      </c>
      <c r="J6" s="18">
        <v>0</v>
      </c>
    </row>
    <row r="7" spans="1:10" x14ac:dyDescent="0.25">
      <c r="A7" s="17" t="s">
        <v>58</v>
      </c>
      <c r="B7" s="18">
        <v>481.65537146635398</v>
      </c>
      <c r="J7" s="18">
        <v>0</v>
      </c>
    </row>
    <row r="8" spans="1:10" x14ac:dyDescent="0.25">
      <c r="A8" s="17" t="s">
        <v>113</v>
      </c>
      <c r="B8" s="18">
        <v>135.221124509898</v>
      </c>
      <c r="I8">
        <f>1/COUNT($J$8:$J$90)</f>
        <v>1.2048192771084338E-2</v>
      </c>
      <c r="J8" s="18">
        <v>55.198648603495911</v>
      </c>
    </row>
    <row r="9" spans="1:10" x14ac:dyDescent="0.25">
      <c r="A9" s="17" t="s">
        <v>702</v>
      </c>
      <c r="B9" s="18">
        <v>346.57501458564514</v>
      </c>
      <c r="I9">
        <f t="shared" ref="I9:I72" si="0">I8+1/COUNT($J$7:$J$90)</f>
        <v>2.3952954675846242E-2</v>
      </c>
      <c r="J9" s="18">
        <v>92.508079061709736</v>
      </c>
    </row>
    <row r="10" spans="1:10" x14ac:dyDescent="0.25">
      <c r="A10" s="17" t="s">
        <v>707</v>
      </c>
      <c r="B10" s="18">
        <v>55.198648603495911</v>
      </c>
      <c r="I10">
        <f t="shared" si="0"/>
        <v>3.5857716580608143E-2</v>
      </c>
      <c r="J10" s="18">
        <v>103.17851131961</v>
      </c>
    </row>
    <row r="11" spans="1:10" x14ac:dyDescent="0.25">
      <c r="A11" s="17" t="s">
        <v>713</v>
      </c>
      <c r="B11" s="18">
        <v>702.59379773739283</v>
      </c>
      <c r="I11">
        <f t="shared" si="0"/>
        <v>4.7762478485370047E-2</v>
      </c>
      <c r="J11" s="18">
        <v>135.221124509898</v>
      </c>
    </row>
    <row r="12" spans="1:10" x14ac:dyDescent="0.25">
      <c r="A12" s="17" t="s">
        <v>578</v>
      </c>
      <c r="B12" s="18">
        <v>208.13599801605801</v>
      </c>
      <c r="I12">
        <f t="shared" si="0"/>
        <v>5.9667240390131951E-2</v>
      </c>
      <c r="J12" s="18">
        <v>141.25156379087099</v>
      </c>
    </row>
    <row r="13" spans="1:10" x14ac:dyDescent="0.25">
      <c r="A13" s="17" t="s">
        <v>703</v>
      </c>
      <c r="B13" s="18">
        <v>195.42599511542815</v>
      </c>
      <c r="I13">
        <f t="shared" si="0"/>
        <v>7.1572002294893855E-2</v>
      </c>
      <c r="J13" s="18">
        <v>152.91346043119665</v>
      </c>
    </row>
    <row r="14" spans="1:10" x14ac:dyDescent="0.25">
      <c r="A14" s="17" t="s">
        <v>581</v>
      </c>
      <c r="B14" s="18">
        <v>209.00276940939801</v>
      </c>
      <c r="I14">
        <f t="shared" si="0"/>
        <v>8.3476764199655759E-2</v>
      </c>
      <c r="J14" s="18">
        <v>163.767461272888</v>
      </c>
    </row>
    <row r="15" spans="1:10" x14ac:dyDescent="0.25">
      <c r="A15" s="17" t="s">
        <v>136</v>
      </c>
      <c r="B15" s="18">
        <v>882.41059434545696</v>
      </c>
      <c r="I15">
        <f t="shared" si="0"/>
        <v>9.5381526104417663E-2</v>
      </c>
      <c r="J15" s="18">
        <v>165.83865554663333</v>
      </c>
    </row>
    <row r="16" spans="1:10" x14ac:dyDescent="0.25">
      <c r="A16" s="17" t="s">
        <v>164</v>
      </c>
      <c r="B16" s="18">
        <v>973.05905863206101</v>
      </c>
      <c r="I16">
        <f t="shared" si="0"/>
        <v>0.10728628800917957</v>
      </c>
      <c r="J16" s="18">
        <v>167.40434965719999</v>
      </c>
    </row>
    <row r="17" spans="1:10" x14ac:dyDescent="0.25">
      <c r="A17" s="17" t="s">
        <v>176</v>
      </c>
      <c r="B17" s="18">
        <v>408.47283392937101</v>
      </c>
      <c r="I17">
        <f t="shared" si="0"/>
        <v>0.11919104991394147</v>
      </c>
      <c r="J17" s="18">
        <v>168.82693044515108</v>
      </c>
    </row>
    <row r="18" spans="1:10" x14ac:dyDescent="0.25">
      <c r="A18" s="17" t="s">
        <v>704</v>
      </c>
      <c r="B18" s="18">
        <v>92.508079061709736</v>
      </c>
      <c r="I18">
        <f t="shared" si="0"/>
        <v>0.13109581181870339</v>
      </c>
      <c r="J18" s="18">
        <v>170.12554564098986</v>
      </c>
    </row>
    <row r="19" spans="1:10" x14ac:dyDescent="0.25">
      <c r="A19" s="17" t="s">
        <v>705</v>
      </c>
      <c r="B19" s="18">
        <v>904.71928806456481</v>
      </c>
      <c r="I19">
        <f t="shared" si="0"/>
        <v>0.14300057372346531</v>
      </c>
      <c r="J19" s="18">
        <v>172.68870631895501</v>
      </c>
    </row>
    <row r="20" spans="1:10" x14ac:dyDescent="0.25">
      <c r="A20" s="17" t="s">
        <v>708</v>
      </c>
      <c r="B20" s="18">
        <v>283.93268128876895</v>
      </c>
      <c r="I20">
        <f t="shared" si="0"/>
        <v>0.15490533562822723</v>
      </c>
      <c r="J20" s="18">
        <v>180.73508867312199</v>
      </c>
    </row>
    <row r="21" spans="1:10" x14ac:dyDescent="0.25">
      <c r="A21" s="17" t="s">
        <v>198</v>
      </c>
      <c r="B21" s="18">
        <v>212.05430036492999</v>
      </c>
      <c r="I21">
        <f t="shared" si="0"/>
        <v>0.16681009753298914</v>
      </c>
      <c r="J21" s="18">
        <v>183.24645935452978</v>
      </c>
    </row>
    <row r="22" spans="1:10" x14ac:dyDescent="0.25">
      <c r="A22" s="17" t="s">
        <v>589</v>
      </c>
      <c r="B22" s="18">
        <v>103.17851131961</v>
      </c>
      <c r="I22">
        <f t="shared" si="0"/>
        <v>0.17871485943775106</v>
      </c>
      <c r="J22" s="18">
        <v>185.1248876893151</v>
      </c>
    </row>
    <row r="23" spans="1:10" x14ac:dyDescent="0.25">
      <c r="A23" s="17" t="s">
        <v>192</v>
      </c>
      <c r="B23" s="18">
        <v>172.68870631895501</v>
      </c>
      <c r="I23">
        <f t="shared" si="0"/>
        <v>0.19061962134251298</v>
      </c>
      <c r="J23" s="18">
        <v>188.60057577083299</v>
      </c>
    </row>
    <row r="24" spans="1:10" x14ac:dyDescent="0.25">
      <c r="A24" s="17" t="s">
        <v>590</v>
      </c>
      <c r="B24" s="18">
        <v>197.95631394443501</v>
      </c>
      <c r="I24">
        <f t="shared" si="0"/>
        <v>0.2025243832472749</v>
      </c>
      <c r="J24" s="18">
        <v>190.15084296869401</v>
      </c>
    </row>
    <row r="25" spans="1:10" x14ac:dyDescent="0.25">
      <c r="A25" s="17" t="s">
        <v>243</v>
      </c>
      <c r="B25" s="18">
        <v>200.27204025340299</v>
      </c>
      <c r="I25">
        <f t="shared" si="0"/>
        <v>0.21442914515203682</v>
      </c>
      <c r="J25" s="18">
        <v>190.94440583556599</v>
      </c>
    </row>
    <row r="26" spans="1:10" x14ac:dyDescent="0.25">
      <c r="A26" s="17" t="s">
        <v>709</v>
      </c>
      <c r="B26" s="18">
        <v>442.99223067910606</v>
      </c>
      <c r="I26">
        <f t="shared" si="0"/>
        <v>0.22633390705679873</v>
      </c>
      <c r="J26" s="18">
        <v>194.06103593887499</v>
      </c>
    </row>
    <row r="27" spans="1:10" x14ac:dyDescent="0.25">
      <c r="A27" s="17" t="s">
        <v>593</v>
      </c>
      <c r="B27" s="18">
        <v>509.63633824233</v>
      </c>
      <c r="I27">
        <f t="shared" si="0"/>
        <v>0.23823866896156065</v>
      </c>
      <c r="J27" s="18">
        <v>195.42599511542815</v>
      </c>
    </row>
    <row r="28" spans="1:10" x14ac:dyDescent="0.25">
      <c r="A28" s="17" t="s">
        <v>710</v>
      </c>
      <c r="B28" s="18">
        <v>165.83865554663333</v>
      </c>
      <c r="I28">
        <f t="shared" si="0"/>
        <v>0.25014343086632257</v>
      </c>
      <c r="J28" s="18">
        <v>196.69216669197678</v>
      </c>
    </row>
    <row r="29" spans="1:10" x14ac:dyDescent="0.25">
      <c r="A29" s="17" t="s">
        <v>599</v>
      </c>
      <c r="B29" s="18">
        <v>201.40014392190099</v>
      </c>
      <c r="I29">
        <f t="shared" si="0"/>
        <v>0.26204819277108449</v>
      </c>
      <c r="J29" s="18">
        <v>197.95631394443501</v>
      </c>
    </row>
    <row r="30" spans="1:10" x14ac:dyDescent="0.25">
      <c r="A30" s="17" t="s">
        <v>265</v>
      </c>
      <c r="B30" s="18">
        <v>202.74214980694001</v>
      </c>
      <c r="I30">
        <f t="shared" si="0"/>
        <v>0.27395295467584641</v>
      </c>
      <c r="J30" s="18">
        <v>197.99663346489601</v>
      </c>
    </row>
    <row r="31" spans="1:10" x14ac:dyDescent="0.25">
      <c r="A31" s="17" t="s">
        <v>711</v>
      </c>
      <c r="B31" s="18">
        <v>224.43932065849788</v>
      </c>
      <c r="I31">
        <f t="shared" si="0"/>
        <v>0.28585771658060832</v>
      </c>
      <c r="J31" s="18">
        <v>198.58798157049037</v>
      </c>
    </row>
    <row r="32" spans="1:10" x14ac:dyDescent="0.25">
      <c r="A32" s="17" t="s">
        <v>281</v>
      </c>
      <c r="B32" s="18">
        <v>427.17322762527698</v>
      </c>
      <c r="I32">
        <f t="shared" si="0"/>
        <v>0.29776247848537024</v>
      </c>
      <c r="J32" s="18">
        <v>200.27204025340299</v>
      </c>
    </row>
    <row r="33" spans="1:10" x14ac:dyDescent="0.25">
      <c r="A33" s="17" t="s">
        <v>294</v>
      </c>
      <c r="B33" s="18">
        <v>141.25156379087099</v>
      </c>
      <c r="I33">
        <f t="shared" si="0"/>
        <v>0.30966724039013216</v>
      </c>
      <c r="J33" s="18">
        <v>200.878577988584</v>
      </c>
    </row>
    <row r="34" spans="1:10" x14ac:dyDescent="0.25">
      <c r="A34" s="17" t="s">
        <v>309</v>
      </c>
      <c r="B34" s="18">
        <v>254.601235288373</v>
      </c>
      <c r="I34">
        <f t="shared" si="0"/>
        <v>0.32157200229489408</v>
      </c>
      <c r="J34" s="18">
        <v>201.40014392190099</v>
      </c>
    </row>
    <row r="35" spans="1:10" x14ac:dyDescent="0.25">
      <c r="A35" s="17" t="s">
        <v>325</v>
      </c>
      <c r="B35" s="18">
        <v>211.94110708979599</v>
      </c>
      <c r="I35">
        <f t="shared" si="0"/>
        <v>0.333476764199656</v>
      </c>
      <c r="J35" s="18">
        <v>202.74214980694001</v>
      </c>
    </row>
    <row r="36" spans="1:10" x14ac:dyDescent="0.25">
      <c r="A36" s="17" t="s">
        <v>601</v>
      </c>
      <c r="B36" s="18">
        <v>411.48707038124502</v>
      </c>
      <c r="I36">
        <f t="shared" si="0"/>
        <v>0.34538152610441791</v>
      </c>
      <c r="J36" s="18">
        <v>207.59224417002713</v>
      </c>
    </row>
    <row r="37" spans="1:10" x14ac:dyDescent="0.25">
      <c r="A37" s="17" t="s">
        <v>602</v>
      </c>
      <c r="B37" s="18">
        <v>301.44769108814802</v>
      </c>
      <c r="I37">
        <f t="shared" si="0"/>
        <v>0.35728628800917983</v>
      </c>
      <c r="J37" s="18">
        <v>208.13599801605801</v>
      </c>
    </row>
    <row r="38" spans="1:10" x14ac:dyDescent="0.25">
      <c r="A38" s="17" t="s">
        <v>314</v>
      </c>
      <c r="B38" s="18">
        <v>167.40434965719999</v>
      </c>
      <c r="I38">
        <f t="shared" si="0"/>
        <v>0.36919104991394175</v>
      </c>
      <c r="J38" s="18">
        <v>209.00276940939801</v>
      </c>
    </row>
    <row r="39" spans="1:10" x14ac:dyDescent="0.25">
      <c r="A39" s="17" t="s">
        <v>603</v>
      </c>
      <c r="B39" s="18">
        <v>296.72509494575098</v>
      </c>
      <c r="I39">
        <f t="shared" si="0"/>
        <v>0.38109581181870367</v>
      </c>
      <c r="J39" s="18">
        <v>209.230331653267</v>
      </c>
    </row>
    <row r="40" spans="1:10" x14ac:dyDescent="0.25">
      <c r="A40" s="17" t="s">
        <v>712</v>
      </c>
      <c r="B40" s="18">
        <v>183.24645935452978</v>
      </c>
      <c r="I40">
        <f t="shared" si="0"/>
        <v>0.39300057372346558</v>
      </c>
      <c r="J40" s="18">
        <v>211.94110708979599</v>
      </c>
    </row>
    <row r="41" spans="1:10" x14ac:dyDescent="0.25">
      <c r="A41" s="17" t="s">
        <v>354</v>
      </c>
      <c r="B41" s="18">
        <v>522.75641249395596</v>
      </c>
      <c r="I41">
        <f t="shared" si="0"/>
        <v>0.4049053356282275</v>
      </c>
      <c r="J41" s="18">
        <v>212.05430036492999</v>
      </c>
    </row>
    <row r="42" spans="1:10" x14ac:dyDescent="0.25">
      <c r="A42" s="17" t="s">
        <v>359</v>
      </c>
      <c r="B42" s="18">
        <v>236.64427552875799</v>
      </c>
      <c r="I42">
        <f t="shared" si="0"/>
        <v>0.41681009753298942</v>
      </c>
      <c r="J42" s="18">
        <v>223.714307946883</v>
      </c>
    </row>
    <row r="43" spans="1:10" x14ac:dyDescent="0.25">
      <c r="A43" s="17" t="s">
        <v>207</v>
      </c>
      <c r="B43" s="18">
        <v>0</v>
      </c>
      <c r="I43">
        <f t="shared" si="0"/>
        <v>0.42871485943775134</v>
      </c>
      <c r="J43" s="18">
        <v>224.43932065849788</v>
      </c>
    </row>
    <row r="44" spans="1:10" x14ac:dyDescent="0.25">
      <c r="A44" s="17" t="s">
        <v>606</v>
      </c>
      <c r="B44" s="18">
        <v>0</v>
      </c>
      <c r="I44">
        <f t="shared" si="0"/>
        <v>0.44061962134251326</v>
      </c>
      <c r="J44" s="18">
        <v>226.457655348385</v>
      </c>
    </row>
    <row r="45" spans="1:10" x14ac:dyDescent="0.25">
      <c r="A45" s="17" t="s">
        <v>607</v>
      </c>
      <c r="B45" s="18">
        <v>0</v>
      </c>
      <c r="I45">
        <f t="shared" si="0"/>
        <v>0.45252438324727517</v>
      </c>
      <c r="J45" s="18">
        <v>226.82847362667499</v>
      </c>
    </row>
    <row r="46" spans="1:10" x14ac:dyDescent="0.25">
      <c r="A46" s="17" t="s">
        <v>608</v>
      </c>
      <c r="B46" s="18">
        <v>274.310160994005</v>
      </c>
      <c r="I46">
        <f t="shared" si="0"/>
        <v>0.46442914515203709</v>
      </c>
      <c r="J46" s="18">
        <v>234.26053025449798</v>
      </c>
    </row>
    <row r="47" spans="1:10" x14ac:dyDescent="0.25">
      <c r="A47" s="17" t="s">
        <v>714</v>
      </c>
      <c r="B47" s="18">
        <v>724.64827335071368</v>
      </c>
      <c r="I47">
        <f t="shared" si="0"/>
        <v>0.47633390705679901</v>
      </c>
      <c r="J47" s="18">
        <v>236.55767836093699</v>
      </c>
    </row>
    <row r="48" spans="1:10" x14ac:dyDescent="0.25">
      <c r="A48" s="17" t="s">
        <v>715</v>
      </c>
      <c r="B48" s="18">
        <v>194.06103593887499</v>
      </c>
      <c r="I48">
        <f t="shared" si="0"/>
        <v>0.48823866896156093</v>
      </c>
      <c r="J48" s="18">
        <v>236.64427552875799</v>
      </c>
    </row>
    <row r="49" spans="1:10" x14ac:dyDescent="0.25">
      <c r="A49" s="17" t="s">
        <v>716</v>
      </c>
      <c r="B49" s="18">
        <v>284.91380196935756</v>
      </c>
      <c r="I49">
        <f t="shared" si="0"/>
        <v>0.50014343086632285</v>
      </c>
      <c r="J49" s="18">
        <v>240.54417791441199</v>
      </c>
    </row>
    <row r="50" spans="1:10" x14ac:dyDescent="0.25">
      <c r="A50" s="17" t="s">
        <v>619</v>
      </c>
      <c r="B50" s="18">
        <v>236.55767836093699</v>
      </c>
      <c r="I50">
        <f t="shared" si="0"/>
        <v>0.51204819277108471</v>
      </c>
      <c r="J50" s="18">
        <v>243.706590111292</v>
      </c>
    </row>
    <row r="51" spans="1:10" x14ac:dyDescent="0.25">
      <c r="A51" s="17" t="s">
        <v>620</v>
      </c>
      <c r="B51" s="18">
        <v>180.73508867312199</v>
      </c>
      <c r="I51">
        <f t="shared" si="0"/>
        <v>0.52395295467584657</v>
      </c>
      <c r="J51" s="18">
        <v>251.01325095684001</v>
      </c>
    </row>
    <row r="52" spans="1:10" x14ac:dyDescent="0.25">
      <c r="A52" s="17" t="s">
        <v>717</v>
      </c>
      <c r="B52" s="18">
        <v>170.12554564098986</v>
      </c>
      <c r="I52">
        <f t="shared" si="0"/>
        <v>0.53585771658060843</v>
      </c>
      <c r="J52" s="18">
        <v>252.13988192450299</v>
      </c>
    </row>
    <row r="53" spans="1:10" x14ac:dyDescent="0.25">
      <c r="A53" s="17" t="s">
        <v>718</v>
      </c>
      <c r="B53" s="18">
        <v>152.91346043119665</v>
      </c>
      <c r="I53">
        <f t="shared" si="0"/>
        <v>0.5477624784853703</v>
      </c>
      <c r="J53" s="18">
        <v>254.309453565659</v>
      </c>
    </row>
    <row r="54" spans="1:10" x14ac:dyDescent="0.25">
      <c r="A54" s="17" t="s">
        <v>624</v>
      </c>
      <c r="B54" s="18">
        <v>251.01325095684001</v>
      </c>
      <c r="I54">
        <f t="shared" si="0"/>
        <v>0.55966724039013216</v>
      </c>
      <c r="J54" s="18">
        <v>254.601235288373</v>
      </c>
    </row>
    <row r="55" spans="1:10" x14ac:dyDescent="0.25">
      <c r="A55" s="17" t="s">
        <v>719</v>
      </c>
      <c r="B55" s="18">
        <v>234.26053025449798</v>
      </c>
      <c r="I55">
        <f t="shared" si="0"/>
        <v>0.57157200229489402</v>
      </c>
      <c r="J55" s="18">
        <v>256.27100643158201</v>
      </c>
    </row>
    <row r="56" spans="1:10" x14ac:dyDescent="0.25">
      <c r="A56" s="17" t="s">
        <v>720</v>
      </c>
      <c r="B56" s="18">
        <v>329.30098028925573</v>
      </c>
      <c r="I56">
        <f t="shared" si="0"/>
        <v>0.58347676419965588</v>
      </c>
      <c r="J56" s="18">
        <v>274.310160994005</v>
      </c>
    </row>
    <row r="57" spans="1:10" x14ac:dyDescent="0.25">
      <c r="A57" s="17" t="s">
        <v>638</v>
      </c>
      <c r="B57" s="18">
        <v>254.309453565659</v>
      </c>
      <c r="I57">
        <f t="shared" si="0"/>
        <v>0.59538152610441775</v>
      </c>
      <c r="J57" s="18">
        <v>281.58968021342503</v>
      </c>
    </row>
    <row r="58" spans="1:10" x14ac:dyDescent="0.25">
      <c r="A58" s="17" t="s">
        <v>721</v>
      </c>
      <c r="B58" s="18">
        <v>196.69216669197678</v>
      </c>
      <c r="I58">
        <f t="shared" si="0"/>
        <v>0.60728628800917961</v>
      </c>
      <c r="J58" s="18">
        <v>283.73136292169698</v>
      </c>
    </row>
    <row r="59" spans="1:10" x14ac:dyDescent="0.25">
      <c r="A59" s="17" t="s">
        <v>722</v>
      </c>
      <c r="B59" s="18">
        <v>537.36506064075229</v>
      </c>
      <c r="I59">
        <f t="shared" si="0"/>
        <v>0.61919104991394147</v>
      </c>
      <c r="J59" s="18">
        <v>283.93268128876895</v>
      </c>
    </row>
    <row r="60" spans="1:10" x14ac:dyDescent="0.25">
      <c r="A60" s="17" t="s">
        <v>723</v>
      </c>
      <c r="B60" s="18">
        <v>185.1248876893151</v>
      </c>
      <c r="I60">
        <f t="shared" si="0"/>
        <v>0.63109581181870333</v>
      </c>
      <c r="J60" s="18">
        <v>284.91380196935756</v>
      </c>
    </row>
    <row r="61" spans="1:10" x14ac:dyDescent="0.25">
      <c r="A61" s="17" t="s">
        <v>724</v>
      </c>
      <c r="B61" s="18">
        <v>198.58798157049037</v>
      </c>
      <c r="I61">
        <f t="shared" si="0"/>
        <v>0.6430005737234652</v>
      </c>
      <c r="J61" s="18">
        <v>296.72509494575098</v>
      </c>
    </row>
    <row r="62" spans="1:10" x14ac:dyDescent="0.25">
      <c r="A62" s="17" t="s">
        <v>725</v>
      </c>
      <c r="B62" s="18">
        <v>306.07221329820248</v>
      </c>
      <c r="I62">
        <f t="shared" si="0"/>
        <v>0.65490533562822706</v>
      </c>
      <c r="J62" s="18">
        <v>301.44769108814802</v>
      </c>
    </row>
    <row r="63" spans="1:10" x14ac:dyDescent="0.25">
      <c r="A63" s="17" t="s">
        <v>726</v>
      </c>
      <c r="B63" s="18">
        <v>-1207.1531942097154</v>
      </c>
      <c r="I63">
        <f t="shared" si="0"/>
        <v>0.66681009753298892</v>
      </c>
      <c r="J63" s="18">
        <v>306.07221329820248</v>
      </c>
    </row>
    <row r="64" spans="1:10" x14ac:dyDescent="0.25">
      <c r="A64" s="17" t="s">
        <v>727</v>
      </c>
      <c r="B64" s="18">
        <v>327.92104690646431</v>
      </c>
      <c r="I64">
        <f t="shared" si="0"/>
        <v>0.67871485943775078</v>
      </c>
      <c r="J64" s="18">
        <v>325.15759820321563</v>
      </c>
    </row>
    <row r="65" spans="1:10" x14ac:dyDescent="0.25">
      <c r="A65" s="17" t="s">
        <v>667</v>
      </c>
      <c r="B65" s="18">
        <v>564.34453606548504</v>
      </c>
      <c r="I65">
        <f t="shared" si="0"/>
        <v>0.69061962134251265</v>
      </c>
      <c r="J65" s="18">
        <v>327.92104690646431</v>
      </c>
    </row>
    <row r="66" spans="1:10" x14ac:dyDescent="0.25">
      <c r="A66" s="17" t="s">
        <v>668</v>
      </c>
      <c r="B66" s="18">
        <v>226.457655348385</v>
      </c>
      <c r="I66">
        <f t="shared" si="0"/>
        <v>0.70252438324727451</v>
      </c>
      <c r="J66" s="18">
        <v>329.30098028925573</v>
      </c>
    </row>
    <row r="67" spans="1:10" x14ac:dyDescent="0.25">
      <c r="A67" s="17" t="s">
        <v>669</v>
      </c>
      <c r="B67" s="18">
        <v>243.706590111292</v>
      </c>
      <c r="I67">
        <f t="shared" si="0"/>
        <v>0.71442914515203637</v>
      </c>
      <c r="J67" s="18">
        <v>346.57501458564514</v>
      </c>
    </row>
    <row r="68" spans="1:10" x14ac:dyDescent="0.25">
      <c r="A68" s="17" t="s">
        <v>670</v>
      </c>
      <c r="B68" s="18">
        <v>256.27100643158201</v>
      </c>
      <c r="I68">
        <f t="shared" si="0"/>
        <v>0.72633390705679823</v>
      </c>
      <c r="J68" s="18">
        <v>408.47283392937101</v>
      </c>
    </row>
    <row r="69" spans="1:10" x14ac:dyDescent="0.25">
      <c r="A69" s="17" t="s">
        <v>671</v>
      </c>
      <c r="B69" s="18">
        <v>223.714307946883</v>
      </c>
      <c r="I69">
        <f t="shared" si="0"/>
        <v>0.7382386689615601</v>
      </c>
      <c r="J69" s="18">
        <v>411.48707038124502</v>
      </c>
    </row>
    <row r="70" spans="1:10" x14ac:dyDescent="0.25">
      <c r="A70" s="17" t="s">
        <v>40</v>
      </c>
      <c r="B70" s="18">
        <v>209.230331653267</v>
      </c>
      <c r="I70">
        <f t="shared" si="0"/>
        <v>0.75014343086632196</v>
      </c>
      <c r="J70" s="18">
        <v>427.17322762527698</v>
      </c>
    </row>
    <row r="71" spans="1:10" x14ac:dyDescent="0.25">
      <c r="A71" s="17" t="s">
        <v>672</v>
      </c>
      <c r="B71" s="18">
        <v>200.878577988584</v>
      </c>
      <c r="I71">
        <f t="shared" si="0"/>
        <v>0.76204819277108382</v>
      </c>
      <c r="J71" s="18">
        <v>442.99223067910606</v>
      </c>
    </row>
    <row r="72" spans="1:10" x14ac:dyDescent="0.25">
      <c r="A72" s="17" t="s">
        <v>673</v>
      </c>
      <c r="B72" s="18">
        <v>188.60057577083299</v>
      </c>
      <c r="I72">
        <f t="shared" si="0"/>
        <v>0.77395295467584568</v>
      </c>
      <c r="J72" s="18">
        <v>481.65537146635398</v>
      </c>
    </row>
    <row r="73" spans="1:10" x14ac:dyDescent="0.25">
      <c r="A73" s="17" t="s">
        <v>188</v>
      </c>
      <c r="B73" s="18">
        <v>797.13032989446504</v>
      </c>
      <c r="I73">
        <f t="shared" ref="I73:I90" si="1">I72+1/COUNT($J$7:$J$90)</f>
        <v>0.78585771658060755</v>
      </c>
      <c r="J73" s="18">
        <v>509.63633824233</v>
      </c>
    </row>
    <row r="74" spans="1:10" x14ac:dyDescent="0.25">
      <c r="A74" s="17" t="s">
        <v>728</v>
      </c>
      <c r="B74" s="18">
        <v>1236.3560963799569</v>
      </c>
      <c r="I74">
        <f t="shared" si="1"/>
        <v>0.79776247848536941</v>
      </c>
      <c r="J74" s="18">
        <v>522.75641249395596</v>
      </c>
    </row>
    <row r="75" spans="1:10" x14ac:dyDescent="0.25">
      <c r="A75" s="17" t="s">
        <v>731</v>
      </c>
      <c r="B75" s="18">
        <v>901.64722304751717</v>
      </c>
      <c r="I75">
        <f t="shared" si="1"/>
        <v>0.80966724039013127</v>
      </c>
      <c r="J75" s="18">
        <v>537.36506064075229</v>
      </c>
    </row>
    <row r="76" spans="1:10" x14ac:dyDescent="0.25">
      <c r="A76" s="17" t="s">
        <v>678</v>
      </c>
      <c r="B76" s="18">
        <v>197.99663346489601</v>
      </c>
      <c r="I76">
        <f t="shared" si="1"/>
        <v>0.82157200229489313</v>
      </c>
      <c r="J76" s="18">
        <v>564.34453606548504</v>
      </c>
    </row>
    <row r="77" spans="1:10" x14ac:dyDescent="0.25">
      <c r="A77" s="17" t="s">
        <v>679</v>
      </c>
      <c r="B77" s="18">
        <v>0</v>
      </c>
      <c r="I77">
        <f t="shared" si="1"/>
        <v>0.833476764199655</v>
      </c>
      <c r="J77" s="18">
        <v>588.04607852857805</v>
      </c>
    </row>
    <row r="78" spans="1:10" x14ac:dyDescent="0.25">
      <c r="A78" s="17" t="s">
        <v>680</v>
      </c>
      <c r="B78" s="18">
        <v>1133.8931397118199</v>
      </c>
      <c r="I78">
        <f t="shared" si="1"/>
        <v>0.84538152610441686</v>
      </c>
      <c r="J78" s="18">
        <v>653.51731883447496</v>
      </c>
    </row>
    <row r="79" spans="1:10" x14ac:dyDescent="0.25">
      <c r="A79" s="17" t="s">
        <v>681</v>
      </c>
      <c r="B79" s="18">
        <v>588.04607852857805</v>
      </c>
      <c r="I79">
        <f t="shared" si="1"/>
        <v>0.85728628800917872</v>
      </c>
      <c r="J79" s="18">
        <v>665.79218605231802</v>
      </c>
    </row>
    <row r="80" spans="1:10" x14ac:dyDescent="0.25">
      <c r="A80" s="17" t="s">
        <v>682</v>
      </c>
      <c r="B80" s="18">
        <v>653.51731883447496</v>
      </c>
      <c r="I80">
        <f t="shared" si="1"/>
        <v>0.86919104991394058</v>
      </c>
      <c r="J80" s="18">
        <v>689.37085563436494</v>
      </c>
    </row>
    <row r="81" spans="1:10" x14ac:dyDescent="0.25">
      <c r="A81" s="17" t="s">
        <v>683</v>
      </c>
      <c r="B81" s="18">
        <v>190.94440583556599</v>
      </c>
      <c r="I81">
        <f t="shared" si="1"/>
        <v>0.88109581181870245</v>
      </c>
      <c r="J81" s="18">
        <v>702.59379773739283</v>
      </c>
    </row>
    <row r="82" spans="1:10" x14ac:dyDescent="0.25">
      <c r="A82" s="17" t="s">
        <v>729</v>
      </c>
      <c r="B82" s="18">
        <v>325.15759820321563</v>
      </c>
      <c r="I82">
        <f t="shared" si="1"/>
        <v>0.89300057372346431</v>
      </c>
      <c r="J82" s="18">
        <v>724.64827335071368</v>
      </c>
    </row>
    <row r="83" spans="1:10" x14ac:dyDescent="0.25">
      <c r="A83" s="17" t="s">
        <v>686</v>
      </c>
      <c r="B83" s="18">
        <v>190.15084296869401</v>
      </c>
      <c r="I83">
        <f t="shared" si="1"/>
        <v>0.90490533562822617</v>
      </c>
      <c r="J83" s="18">
        <v>797.13032989446504</v>
      </c>
    </row>
    <row r="84" spans="1:10" x14ac:dyDescent="0.25">
      <c r="A84" s="17" t="s">
        <v>687</v>
      </c>
      <c r="B84" s="18">
        <v>1198.39575233646</v>
      </c>
      <c r="I84">
        <f t="shared" si="1"/>
        <v>0.91681009753298803</v>
      </c>
      <c r="J84" s="18">
        <v>882.41059434545696</v>
      </c>
    </row>
    <row r="85" spans="1:10" x14ac:dyDescent="0.25">
      <c r="A85" s="17" t="s">
        <v>349</v>
      </c>
      <c r="B85" s="18">
        <v>163.767461272888</v>
      </c>
      <c r="I85">
        <f t="shared" si="1"/>
        <v>0.9287148594377499</v>
      </c>
      <c r="J85" s="18">
        <v>901.64722304751717</v>
      </c>
    </row>
    <row r="86" spans="1:10" x14ac:dyDescent="0.25">
      <c r="A86" s="17" t="s">
        <v>688</v>
      </c>
      <c r="B86" s="18">
        <v>689.37085563436494</v>
      </c>
      <c r="I86">
        <f t="shared" si="1"/>
        <v>0.94061962134251176</v>
      </c>
      <c r="J86" s="18">
        <v>904.71928806456481</v>
      </c>
    </row>
    <row r="87" spans="1:10" x14ac:dyDescent="0.25">
      <c r="A87" s="17" t="s">
        <v>689</v>
      </c>
      <c r="B87" s="18">
        <v>281.58968021342503</v>
      </c>
      <c r="I87">
        <f t="shared" si="1"/>
        <v>0.95252438324727362</v>
      </c>
      <c r="J87" s="18">
        <v>973.05905863206101</v>
      </c>
    </row>
    <row r="88" spans="1:10" x14ac:dyDescent="0.25">
      <c r="A88" s="17" t="s">
        <v>693</v>
      </c>
      <c r="B88" s="18">
        <v>240.54417791441199</v>
      </c>
      <c r="I88">
        <f t="shared" si="1"/>
        <v>0.96442914515203548</v>
      </c>
      <c r="J88" s="18">
        <v>1133.8931397118199</v>
      </c>
    </row>
    <row r="89" spans="1:10" x14ac:dyDescent="0.25">
      <c r="A89" s="17" t="s">
        <v>695</v>
      </c>
      <c r="B89" s="18">
        <v>665.79218605231802</v>
      </c>
      <c r="I89">
        <f t="shared" si="1"/>
        <v>0.97633390705679735</v>
      </c>
      <c r="J89" s="18">
        <v>1198.39575233646</v>
      </c>
    </row>
    <row r="90" spans="1:10" x14ac:dyDescent="0.25">
      <c r="I90">
        <f t="shared" si="1"/>
        <v>0.98823866896155921</v>
      </c>
      <c r="J90" s="18">
        <v>1236.3560963799569</v>
      </c>
    </row>
  </sheetData>
  <sortState ref="J3:J90">
    <sortCondition ref="J3"/>
  </sortState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activeCell="C2" sqref="C2:C181"/>
    </sheetView>
  </sheetViews>
  <sheetFormatPr defaultRowHeight="15" outlineLevelRow="2" x14ac:dyDescent="0.25"/>
  <cols>
    <col min="1" max="2" width="11.28515625" bestFit="1" customWidth="1"/>
    <col min="3" max="3" width="33.42578125" bestFit="1" customWidth="1"/>
  </cols>
  <sheetData>
    <row r="1" spans="1:3" x14ac:dyDescent="0.25">
      <c r="A1" t="s">
        <v>694</v>
      </c>
      <c r="B1" t="s">
        <v>699</v>
      </c>
      <c r="C1" t="s">
        <v>697</v>
      </c>
    </row>
    <row r="2" spans="1:3" outlineLevel="2" x14ac:dyDescent="0.25">
      <c r="A2" t="s">
        <v>700</v>
      </c>
      <c r="B2" t="s">
        <v>562</v>
      </c>
      <c r="C2">
        <v>0</v>
      </c>
    </row>
    <row r="3" spans="1:3" outlineLevel="2" x14ac:dyDescent="0.25">
      <c r="A3" t="s">
        <v>700</v>
      </c>
      <c r="B3" t="s">
        <v>564</v>
      </c>
      <c r="C3">
        <v>0</v>
      </c>
    </row>
    <row r="4" spans="1:3" outlineLevel="2" x14ac:dyDescent="0.25">
      <c r="A4" t="s">
        <v>700</v>
      </c>
      <c r="B4" t="s">
        <v>565</v>
      </c>
      <c r="C4">
        <v>226.82847362667499</v>
      </c>
    </row>
    <row r="5" spans="1:3" outlineLevel="1" x14ac:dyDescent="0.25">
      <c r="A5" t="s">
        <v>706</v>
      </c>
      <c r="B5" t="s">
        <v>566</v>
      </c>
      <c r="C5">
        <v>1.4948315212914787</v>
      </c>
    </row>
    <row r="6" spans="1:3" outlineLevel="2" x14ac:dyDescent="0.25">
      <c r="A6" t="s">
        <v>706</v>
      </c>
      <c r="B6" t="s">
        <v>567</v>
      </c>
      <c r="C6">
        <v>167.3320989238596</v>
      </c>
    </row>
    <row r="7" spans="1:3" outlineLevel="2" x14ac:dyDescent="0.25">
      <c r="A7" t="s">
        <v>25</v>
      </c>
      <c r="B7" t="s">
        <v>25</v>
      </c>
      <c r="C7">
        <v>252.13988192450299</v>
      </c>
    </row>
    <row r="8" spans="1:3" outlineLevel="1" x14ac:dyDescent="0.25">
      <c r="A8" t="s">
        <v>701</v>
      </c>
      <c r="B8" t="s">
        <v>568</v>
      </c>
      <c r="C8">
        <v>31.326551446078341</v>
      </c>
    </row>
    <row r="9" spans="1:3" outlineLevel="2" x14ac:dyDescent="0.25">
      <c r="A9" t="s">
        <v>701</v>
      </c>
      <c r="B9" t="s">
        <v>569</v>
      </c>
      <c r="C9">
        <v>20.493520031325801</v>
      </c>
    </row>
    <row r="10" spans="1:3" outlineLevel="1" x14ac:dyDescent="0.25">
      <c r="A10" t="s">
        <v>701</v>
      </c>
      <c r="B10" t="s">
        <v>570</v>
      </c>
      <c r="C10">
        <v>0</v>
      </c>
    </row>
    <row r="11" spans="1:3" outlineLevel="2" x14ac:dyDescent="0.25">
      <c r="A11" t="s">
        <v>701</v>
      </c>
      <c r="B11" t="s">
        <v>35</v>
      </c>
      <c r="C11">
        <v>21.895362405368822</v>
      </c>
    </row>
    <row r="12" spans="1:3" outlineLevel="2" x14ac:dyDescent="0.25">
      <c r="A12" t="s">
        <v>701</v>
      </c>
      <c r="B12" t="s">
        <v>571</v>
      </c>
      <c r="C12">
        <v>35.618908495651745</v>
      </c>
    </row>
    <row r="13" spans="1:3" outlineLevel="2" x14ac:dyDescent="0.25">
      <c r="A13" t="s">
        <v>701</v>
      </c>
      <c r="B13" t="s">
        <v>572</v>
      </c>
      <c r="C13">
        <v>50.505304680485317</v>
      </c>
    </row>
    <row r="14" spans="1:3" outlineLevel="2" x14ac:dyDescent="0.25">
      <c r="A14" t="s">
        <v>701</v>
      </c>
      <c r="B14" t="s">
        <v>573</v>
      </c>
      <c r="C14">
        <v>47.752597111117112</v>
      </c>
    </row>
    <row r="15" spans="1:3" outlineLevel="2" x14ac:dyDescent="0.25">
      <c r="A15" t="s">
        <v>48</v>
      </c>
      <c r="B15" t="s">
        <v>48</v>
      </c>
      <c r="C15">
        <v>283.73136292169698</v>
      </c>
    </row>
    <row r="16" spans="1:3" outlineLevel="2" x14ac:dyDescent="0.25">
      <c r="A16" t="s">
        <v>58</v>
      </c>
      <c r="B16" t="s">
        <v>58</v>
      </c>
      <c r="C16">
        <v>481.65537146635398</v>
      </c>
    </row>
    <row r="17" spans="1:3" outlineLevel="2" x14ac:dyDescent="0.25">
      <c r="A17" t="s">
        <v>113</v>
      </c>
      <c r="B17" t="s">
        <v>113</v>
      </c>
      <c r="C17">
        <v>135.221124509898</v>
      </c>
    </row>
    <row r="18" spans="1:3" outlineLevel="1" x14ac:dyDescent="0.25">
      <c r="A18" t="s">
        <v>702</v>
      </c>
      <c r="B18" t="s">
        <v>574</v>
      </c>
      <c r="C18">
        <v>327.99534690034051</v>
      </c>
    </row>
    <row r="19" spans="1:3" outlineLevel="2" x14ac:dyDescent="0.25">
      <c r="A19" t="s">
        <v>702</v>
      </c>
      <c r="B19" t="s">
        <v>575</v>
      </c>
      <c r="C19">
        <v>18.579667685304639</v>
      </c>
    </row>
    <row r="20" spans="1:3" outlineLevel="1" x14ac:dyDescent="0.25">
      <c r="A20" t="s">
        <v>707</v>
      </c>
      <c r="B20" t="s">
        <v>576</v>
      </c>
      <c r="C20">
        <v>3.1376008213064056E-2</v>
      </c>
    </row>
    <row r="21" spans="1:3" outlineLevel="2" x14ac:dyDescent="0.25">
      <c r="A21" t="s">
        <v>707</v>
      </c>
      <c r="B21" t="s">
        <v>577</v>
      </c>
      <c r="C21">
        <v>2.6787801161692073E-2</v>
      </c>
    </row>
    <row r="22" spans="1:3" outlineLevel="1" x14ac:dyDescent="0.25">
      <c r="A22" t="s">
        <v>707</v>
      </c>
      <c r="B22" t="s">
        <v>118</v>
      </c>
      <c r="C22">
        <v>55.140484794121157</v>
      </c>
    </row>
    <row r="23" spans="1:3" outlineLevel="2" x14ac:dyDescent="0.25">
      <c r="A23" t="s">
        <v>578</v>
      </c>
      <c r="B23" t="s">
        <v>578</v>
      </c>
      <c r="C23">
        <v>208.13599801605801</v>
      </c>
    </row>
    <row r="24" spans="1:3" outlineLevel="1" x14ac:dyDescent="0.25">
      <c r="A24" t="s">
        <v>703</v>
      </c>
      <c r="B24" t="s">
        <v>579</v>
      </c>
      <c r="C24">
        <v>0.77001710351746777</v>
      </c>
    </row>
    <row r="25" spans="1:3" outlineLevel="2" x14ac:dyDescent="0.25">
      <c r="A25" t="s">
        <v>703</v>
      </c>
      <c r="B25" t="s">
        <v>580</v>
      </c>
      <c r="C25">
        <v>194.65597801191069</v>
      </c>
    </row>
    <row r="26" spans="1:3" outlineLevel="2" x14ac:dyDescent="0.25">
      <c r="A26" t="s">
        <v>581</v>
      </c>
      <c r="B26" t="s">
        <v>581</v>
      </c>
      <c r="C26">
        <v>209.00276940939801</v>
      </c>
    </row>
    <row r="27" spans="1:3" outlineLevel="1" x14ac:dyDescent="0.25">
      <c r="A27" t="s">
        <v>136</v>
      </c>
      <c r="B27" t="s">
        <v>136</v>
      </c>
      <c r="C27">
        <v>882.41059434545696</v>
      </c>
    </row>
    <row r="28" spans="1:3" outlineLevel="2" x14ac:dyDescent="0.25">
      <c r="A28" t="s">
        <v>164</v>
      </c>
      <c r="B28" t="s">
        <v>164</v>
      </c>
      <c r="C28">
        <v>973.05905863206101</v>
      </c>
    </row>
    <row r="29" spans="1:3" outlineLevel="2" x14ac:dyDescent="0.25">
      <c r="A29" t="s">
        <v>176</v>
      </c>
      <c r="B29" t="s">
        <v>176</v>
      </c>
      <c r="C29">
        <v>408.47283392937101</v>
      </c>
    </row>
    <row r="30" spans="1:3" outlineLevel="2" x14ac:dyDescent="0.25">
      <c r="A30" t="s">
        <v>704</v>
      </c>
      <c r="B30" t="s">
        <v>582</v>
      </c>
      <c r="C30">
        <v>5.6143264405539375</v>
      </c>
    </row>
    <row r="31" spans="1:3" outlineLevel="1" x14ac:dyDescent="0.25">
      <c r="A31" t="s">
        <v>704</v>
      </c>
      <c r="B31" t="s">
        <v>583</v>
      </c>
      <c r="C31">
        <v>86.893752621155798</v>
      </c>
    </row>
    <row r="32" spans="1:3" outlineLevel="2" x14ac:dyDescent="0.25">
      <c r="A32" t="s">
        <v>705</v>
      </c>
      <c r="B32" t="s">
        <v>584</v>
      </c>
      <c r="C32">
        <v>8.1411592325801904E-2</v>
      </c>
    </row>
    <row r="33" spans="1:3" outlineLevel="1" x14ac:dyDescent="0.25">
      <c r="A33" t="s">
        <v>705</v>
      </c>
      <c r="B33" t="s">
        <v>585</v>
      </c>
      <c r="C33">
        <v>0</v>
      </c>
    </row>
    <row r="34" spans="1:3" outlineLevel="2" x14ac:dyDescent="0.25">
      <c r="A34" t="s">
        <v>705</v>
      </c>
      <c r="B34" t="s">
        <v>586</v>
      </c>
      <c r="C34">
        <v>904.63787647223899</v>
      </c>
    </row>
    <row r="35" spans="1:3" outlineLevel="2" x14ac:dyDescent="0.25">
      <c r="A35" t="s">
        <v>708</v>
      </c>
      <c r="B35" t="s">
        <v>587</v>
      </c>
      <c r="C35">
        <v>30.121200964666649</v>
      </c>
    </row>
    <row r="36" spans="1:3" outlineLevel="1" x14ac:dyDescent="0.25">
      <c r="A36" t="s">
        <v>708</v>
      </c>
      <c r="B36" t="s">
        <v>84</v>
      </c>
      <c r="C36">
        <v>166.44397381756886</v>
      </c>
    </row>
    <row r="37" spans="1:3" outlineLevel="2" x14ac:dyDescent="0.25">
      <c r="A37" t="s">
        <v>708</v>
      </c>
      <c r="B37" t="s">
        <v>236</v>
      </c>
      <c r="C37">
        <v>7.4651253413879974</v>
      </c>
    </row>
    <row r="38" spans="1:3" outlineLevel="1" x14ac:dyDescent="0.25">
      <c r="A38" t="s">
        <v>708</v>
      </c>
      <c r="B38" t="s">
        <v>588</v>
      </c>
      <c r="C38">
        <v>2.4773786780814167E-3</v>
      </c>
    </row>
    <row r="39" spans="1:3" outlineLevel="2" x14ac:dyDescent="0.25">
      <c r="A39" t="s">
        <v>708</v>
      </c>
      <c r="B39" t="s">
        <v>105</v>
      </c>
      <c r="C39">
        <v>79.899903786467362</v>
      </c>
    </row>
    <row r="40" spans="1:3" outlineLevel="1" x14ac:dyDescent="0.25">
      <c r="A40" t="s">
        <v>198</v>
      </c>
      <c r="B40" t="s">
        <v>198</v>
      </c>
      <c r="C40">
        <v>212.05430036492999</v>
      </c>
    </row>
    <row r="41" spans="1:3" outlineLevel="2" x14ac:dyDescent="0.25">
      <c r="A41" t="s">
        <v>589</v>
      </c>
      <c r="B41" t="s">
        <v>589</v>
      </c>
      <c r="C41">
        <v>103.17851131961</v>
      </c>
    </row>
    <row r="42" spans="1:3" outlineLevel="1" x14ac:dyDescent="0.25">
      <c r="A42" t="s">
        <v>192</v>
      </c>
      <c r="B42" t="s">
        <v>192</v>
      </c>
      <c r="C42">
        <v>172.68870631895501</v>
      </c>
    </row>
    <row r="43" spans="1:3" outlineLevel="2" x14ac:dyDescent="0.25">
      <c r="A43" t="s">
        <v>590</v>
      </c>
      <c r="B43" t="s">
        <v>590</v>
      </c>
      <c r="C43">
        <v>197.95631394443501</v>
      </c>
    </row>
    <row r="44" spans="1:3" outlineLevel="1" x14ac:dyDescent="0.25">
      <c r="A44" t="s">
        <v>243</v>
      </c>
      <c r="B44" t="s">
        <v>243</v>
      </c>
      <c r="C44">
        <v>200.27204025340299</v>
      </c>
    </row>
    <row r="45" spans="1:3" outlineLevel="2" x14ac:dyDescent="0.25">
      <c r="A45" t="s">
        <v>709</v>
      </c>
      <c r="B45" t="s">
        <v>591</v>
      </c>
      <c r="C45">
        <v>442.59209628167167</v>
      </c>
    </row>
    <row r="46" spans="1:3" outlineLevel="2" x14ac:dyDescent="0.25">
      <c r="A46" t="s">
        <v>709</v>
      </c>
      <c r="B46" t="s">
        <v>592</v>
      </c>
      <c r="C46">
        <v>0.40013439743438245</v>
      </c>
    </row>
    <row r="47" spans="1:3" outlineLevel="1" x14ac:dyDescent="0.25">
      <c r="A47" t="s">
        <v>593</v>
      </c>
      <c r="B47" t="s">
        <v>593</v>
      </c>
      <c r="C47">
        <v>509.63633824233</v>
      </c>
    </row>
    <row r="48" spans="1:3" outlineLevel="2" x14ac:dyDescent="0.25">
      <c r="A48" t="s">
        <v>710</v>
      </c>
      <c r="B48" t="s">
        <v>594</v>
      </c>
      <c r="C48">
        <v>87.488532979384019</v>
      </c>
    </row>
    <row r="49" spans="1:3" outlineLevel="2" x14ac:dyDescent="0.25">
      <c r="A49" t="s">
        <v>710</v>
      </c>
      <c r="B49" t="s">
        <v>595</v>
      </c>
      <c r="C49">
        <v>21.228822915159959</v>
      </c>
    </row>
    <row r="50" spans="1:3" outlineLevel="2" x14ac:dyDescent="0.25">
      <c r="A50" t="s">
        <v>710</v>
      </c>
      <c r="B50" t="s">
        <v>596</v>
      </c>
      <c r="C50">
        <v>19.029990659339006</v>
      </c>
    </row>
    <row r="51" spans="1:3" outlineLevel="1" x14ac:dyDescent="0.25">
      <c r="A51" t="s">
        <v>710</v>
      </c>
      <c r="B51" t="s">
        <v>597</v>
      </c>
      <c r="C51">
        <v>28.668127017796703</v>
      </c>
    </row>
    <row r="52" spans="1:3" outlineLevel="2" x14ac:dyDescent="0.25">
      <c r="A52" t="s">
        <v>710</v>
      </c>
      <c r="B52" t="s">
        <v>598</v>
      </c>
      <c r="C52">
        <v>9.4231819749536552</v>
      </c>
    </row>
    <row r="53" spans="1:3" outlineLevel="2" x14ac:dyDescent="0.25">
      <c r="A53" t="s">
        <v>599</v>
      </c>
      <c r="B53" t="s">
        <v>599</v>
      </c>
      <c r="C53">
        <v>201.40014392190099</v>
      </c>
    </row>
    <row r="54" spans="1:3" outlineLevel="2" x14ac:dyDescent="0.25">
      <c r="A54" t="s">
        <v>265</v>
      </c>
      <c r="B54" t="s">
        <v>265</v>
      </c>
      <c r="C54">
        <v>202.74214980694001</v>
      </c>
    </row>
    <row r="55" spans="1:3" outlineLevel="2" x14ac:dyDescent="0.25">
      <c r="A55" t="s">
        <v>711</v>
      </c>
      <c r="B55" t="s">
        <v>600</v>
      </c>
      <c r="C55">
        <v>12.831798994876735</v>
      </c>
    </row>
    <row r="56" spans="1:3" outlineLevel="2" x14ac:dyDescent="0.25">
      <c r="A56" t="s">
        <v>711</v>
      </c>
      <c r="B56" t="s">
        <v>273</v>
      </c>
      <c r="C56">
        <v>211.60752166362113</v>
      </c>
    </row>
    <row r="57" spans="1:3" outlineLevel="1" x14ac:dyDescent="0.25">
      <c r="A57" t="s">
        <v>281</v>
      </c>
      <c r="B57" t="s">
        <v>281</v>
      </c>
      <c r="C57">
        <v>427.17322762527698</v>
      </c>
    </row>
    <row r="58" spans="1:3" outlineLevel="2" x14ac:dyDescent="0.25">
      <c r="A58" t="s">
        <v>294</v>
      </c>
      <c r="B58" t="s">
        <v>294</v>
      </c>
      <c r="C58">
        <v>141.25156379087099</v>
      </c>
    </row>
    <row r="59" spans="1:3" outlineLevel="1" x14ac:dyDescent="0.25">
      <c r="A59" t="s">
        <v>309</v>
      </c>
      <c r="B59" t="s">
        <v>309</v>
      </c>
      <c r="C59">
        <v>254.601235288373</v>
      </c>
    </row>
    <row r="60" spans="1:3" outlineLevel="2" x14ac:dyDescent="0.25">
      <c r="A60" t="s">
        <v>325</v>
      </c>
      <c r="B60" t="s">
        <v>325</v>
      </c>
      <c r="C60">
        <v>211.94110708979599</v>
      </c>
    </row>
    <row r="61" spans="1:3" outlineLevel="1" x14ac:dyDescent="0.25">
      <c r="A61" t="s">
        <v>601</v>
      </c>
      <c r="B61" t="s">
        <v>601</v>
      </c>
      <c r="C61">
        <v>411.48707038124502</v>
      </c>
    </row>
    <row r="62" spans="1:3" outlineLevel="2" x14ac:dyDescent="0.25">
      <c r="A62" t="s">
        <v>602</v>
      </c>
      <c r="B62" t="s">
        <v>602</v>
      </c>
      <c r="C62">
        <v>301.44769108814802</v>
      </c>
    </row>
    <row r="63" spans="1:3" outlineLevel="1" x14ac:dyDescent="0.25">
      <c r="A63" t="s">
        <v>314</v>
      </c>
      <c r="B63" t="s">
        <v>314</v>
      </c>
      <c r="C63">
        <v>167.40434965719999</v>
      </c>
    </row>
    <row r="64" spans="1:3" outlineLevel="2" x14ac:dyDescent="0.25">
      <c r="A64" t="s">
        <v>603</v>
      </c>
      <c r="B64" t="s">
        <v>603</v>
      </c>
      <c r="C64">
        <v>296.72509494575098</v>
      </c>
    </row>
    <row r="65" spans="1:3" outlineLevel="1" x14ac:dyDescent="0.25">
      <c r="A65" t="s">
        <v>712</v>
      </c>
      <c r="B65" t="s">
        <v>330</v>
      </c>
      <c r="C65">
        <v>120.29453715497272</v>
      </c>
    </row>
    <row r="66" spans="1:3" outlineLevel="2" x14ac:dyDescent="0.25">
      <c r="A66" t="s">
        <v>712</v>
      </c>
      <c r="B66" t="s">
        <v>334</v>
      </c>
      <c r="C66">
        <v>62.945421076310744</v>
      </c>
    </row>
    <row r="67" spans="1:3" outlineLevel="1" x14ac:dyDescent="0.25">
      <c r="A67" t="s">
        <v>712</v>
      </c>
      <c r="B67" t="s">
        <v>604</v>
      </c>
      <c r="C67">
        <v>6.5011232463163711E-3</v>
      </c>
    </row>
    <row r="68" spans="1:3" outlineLevel="2" x14ac:dyDescent="0.25">
      <c r="A68" t="s">
        <v>354</v>
      </c>
      <c r="B68" t="s">
        <v>354</v>
      </c>
      <c r="C68">
        <v>522.75641249395596</v>
      </c>
    </row>
    <row r="69" spans="1:3" outlineLevel="2" x14ac:dyDescent="0.25">
      <c r="A69" t="s">
        <v>359</v>
      </c>
      <c r="B69" t="s">
        <v>359</v>
      </c>
      <c r="C69">
        <v>236.64427552875799</v>
      </c>
    </row>
    <row r="70" spans="1:3" outlineLevel="1" x14ac:dyDescent="0.25">
      <c r="A70" t="s">
        <v>713</v>
      </c>
      <c r="B70" t="s">
        <v>605</v>
      </c>
      <c r="C70">
        <v>503.58263834367352</v>
      </c>
    </row>
    <row r="71" spans="1:3" outlineLevel="2" x14ac:dyDescent="0.25">
      <c r="A71" t="s">
        <v>713</v>
      </c>
      <c r="B71" t="s">
        <v>127</v>
      </c>
      <c r="C71">
        <v>199.01115939371937</v>
      </c>
    </row>
    <row r="72" spans="1:3" outlineLevel="1" x14ac:dyDescent="0.25">
      <c r="A72" t="s">
        <v>207</v>
      </c>
      <c r="B72" t="s">
        <v>207</v>
      </c>
      <c r="C72">
        <v>0</v>
      </c>
    </row>
    <row r="73" spans="1:3" outlineLevel="2" x14ac:dyDescent="0.25">
      <c r="A73" t="s">
        <v>606</v>
      </c>
      <c r="B73" t="s">
        <v>606</v>
      </c>
      <c r="C73">
        <v>0</v>
      </c>
    </row>
    <row r="74" spans="1:3" outlineLevel="2" x14ac:dyDescent="0.25">
      <c r="A74" t="s">
        <v>607</v>
      </c>
      <c r="B74" t="s">
        <v>607</v>
      </c>
      <c r="C74">
        <v>0</v>
      </c>
    </row>
    <row r="75" spans="1:3" outlineLevel="2" x14ac:dyDescent="0.25">
      <c r="A75" t="s">
        <v>608</v>
      </c>
      <c r="B75" t="s">
        <v>608</v>
      </c>
      <c r="C75">
        <v>274.310160994005</v>
      </c>
    </row>
    <row r="76" spans="1:3" outlineLevel="2" x14ac:dyDescent="0.25">
      <c r="A76" t="s">
        <v>714</v>
      </c>
      <c r="B76" t="s">
        <v>609</v>
      </c>
      <c r="C76">
        <v>2.419101904983334</v>
      </c>
    </row>
    <row r="77" spans="1:3" outlineLevel="2" x14ac:dyDescent="0.25">
      <c r="A77" t="s">
        <v>714</v>
      </c>
      <c r="B77" t="s">
        <v>610</v>
      </c>
      <c r="C77">
        <v>696.55300625998677</v>
      </c>
    </row>
    <row r="78" spans="1:3" outlineLevel="1" x14ac:dyDescent="0.25">
      <c r="A78" t="s">
        <v>714</v>
      </c>
      <c r="B78" t="s">
        <v>611</v>
      </c>
      <c r="C78">
        <v>25.426467922603987</v>
      </c>
    </row>
    <row r="79" spans="1:3" outlineLevel="2" x14ac:dyDescent="0.25">
      <c r="A79" t="s">
        <v>714</v>
      </c>
      <c r="B79" t="s">
        <v>612</v>
      </c>
      <c r="C79">
        <v>0.24969726313958243</v>
      </c>
    </row>
    <row r="80" spans="1:3" outlineLevel="1" x14ac:dyDescent="0.25">
      <c r="A80" t="s">
        <v>715</v>
      </c>
      <c r="B80" t="s">
        <v>613</v>
      </c>
      <c r="C80">
        <v>0</v>
      </c>
    </row>
    <row r="81" spans="1:3" outlineLevel="2" x14ac:dyDescent="0.25">
      <c r="A81" t="s">
        <v>715</v>
      </c>
      <c r="B81" t="s">
        <v>614</v>
      </c>
      <c r="C81">
        <v>0</v>
      </c>
    </row>
    <row r="82" spans="1:3" outlineLevel="1" x14ac:dyDescent="0.25">
      <c r="A82" t="s">
        <v>715</v>
      </c>
      <c r="B82" t="s">
        <v>615</v>
      </c>
      <c r="C82">
        <v>194.06103593887499</v>
      </c>
    </row>
    <row r="83" spans="1:3" outlineLevel="2" x14ac:dyDescent="0.25">
      <c r="A83" t="s">
        <v>716</v>
      </c>
      <c r="B83" t="s">
        <v>616</v>
      </c>
      <c r="C83">
        <v>0</v>
      </c>
    </row>
    <row r="84" spans="1:3" outlineLevel="2" x14ac:dyDescent="0.25">
      <c r="A84" t="s">
        <v>716</v>
      </c>
      <c r="B84" t="s">
        <v>617</v>
      </c>
      <c r="C84">
        <v>284.84054990234876</v>
      </c>
    </row>
    <row r="85" spans="1:3" outlineLevel="1" x14ac:dyDescent="0.25">
      <c r="A85" t="s">
        <v>716</v>
      </c>
      <c r="B85" t="s">
        <v>618</v>
      </c>
      <c r="C85">
        <v>7.3252067008835131E-2</v>
      </c>
    </row>
    <row r="86" spans="1:3" outlineLevel="2" x14ac:dyDescent="0.25">
      <c r="A86" t="s">
        <v>619</v>
      </c>
      <c r="B86" t="s">
        <v>619</v>
      </c>
      <c r="C86">
        <v>236.55767836093699</v>
      </c>
    </row>
    <row r="87" spans="1:3" outlineLevel="1" x14ac:dyDescent="0.25">
      <c r="A87" t="s">
        <v>620</v>
      </c>
      <c r="B87" t="s">
        <v>620</v>
      </c>
      <c r="C87">
        <v>180.73508867312199</v>
      </c>
    </row>
    <row r="88" spans="1:3" outlineLevel="2" x14ac:dyDescent="0.25">
      <c r="A88" t="s">
        <v>717</v>
      </c>
      <c r="B88" t="s">
        <v>90</v>
      </c>
      <c r="C88">
        <v>0.10974242238027025</v>
      </c>
    </row>
    <row r="89" spans="1:3" outlineLevel="1" x14ac:dyDescent="0.25">
      <c r="A89" t="s">
        <v>717</v>
      </c>
      <c r="B89" t="s">
        <v>159</v>
      </c>
      <c r="C89">
        <v>170.01580321860959</v>
      </c>
    </row>
    <row r="90" spans="1:3" outlineLevel="2" x14ac:dyDescent="0.25">
      <c r="A90" t="s">
        <v>718</v>
      </c>
      <c r="B90" t="s">
        <v>621</v>
      </c>
      <c r="C90">
        <v>0</v>
      </c>
    </row>
    <row r="91" spans="1:3" outlineLevel="1" x14ac:dyDescent="0.25">
      <c r="A91" t="s">
        <v>718</v>
      </c>
      <c r="B91" t="s">
        <v>344</v>
      </c>
      <c r="C91">
        <v>151.38370290942032</v>
      </c>
    </row>
    <row r="92" spans="1:3" outlineLevel="2" x14ac:dyDescent="0.25">
      <c r="A92" t="s">
        <v>718</v>
      </c>
      <c r="B92" t="s">
        <v>622</v>
      </c>
      <c r="C92">
        <v>2.7588678308193063E-2</v>
      </c>
    </row>
    <row r="93" spans="1:3" outlineLevel="1" x14ac:dyDescent="0.25">
      <c r="A93" t="s">
        <v>718</v>
      </c>
      <c r="B93" t="s">
        <v>623</v>
      </c>
      <c r="C93">
        <v>1.5021688434681151</v>
      </c>
    </row>
    <row r="94" spans="1:3" outlineLevel="2" x14ac:dyDescent="0.25">
      <c r="A94" t="s">
        <v>624</v>
      </c>
      <c r="B94" t="s">
        <v>624</v>
      </c>
      <c r="C94">
        <v>251.01325095684001</v>
      </c>
    </row>
    <row r="95" spans="1:3" outlineLevel="1" x14ac:dyDescent="0.25">
      <c r="A95" t="s">
        <v>719</v>
      </c>
      <c r="B95" t="s">
        <v>625</v>
      </c>
      <c r="C95">
        <v>115.93614700395995</v>
      </c>
    </row>
    <row r="96" spans="1:3" outlineLevel="2" x14ac:dyDescent="0.25">
      <c r="A96" t="s">
        <v>719</v>
      </c>
      <c r="B96" t="s">
        <v>75</v>
      </c>
      <c r="C96">
        <v>22.23861388601895</v>
      </c>
    </row>
    <row r="97" spans="1:3" outlineLevel="1" x14ac:dyDescent="0.25">
      <c r="A97" t="s">
        <v>719</v>
      </c>
      <c r="B97" t="s">
        <v>626</v>
      </c>
      <c r="C97">
        <v>4.1293651145837096</v>
      </c>
    </row>
    <row r="98" spans="1:3" outlineLevel="2" x14ac:dyDescent="0.25">
      <c r="A98" t="s">
        <v>719</v>
      </c>
      <c r="B98" t="s">
        <v>102</v>
      </c>
      <c r="C98">
        <v>32.045694549295341</v>
      </c>
    </row>
    <row r="99" spans="1:3" outlineLevel="1" x14ac:dyDescent="0.25">
      <c r="A99" t="s">
        <v>719</v>
      </c>
      <c r="B99" t="s">
        <v>99</v>
      </c>
      <c r="C99">
        <v>59.91070970064002</v>
      </c>
    </row>
    <row r="100" spans="1:3" outlineLevel="2" x14ac:dyDescent="0.25">
      <c r="A100" t="s">
        <v>720</v>
      </c>
      <c r="B100" t="s">
        <v>627</v>
      </c>
      <c r="C100">
        <v>13.277503355818519</v>
      </c>
    </row>
    <row r="101" spans="1:3" outlineLevel="1" x14ac:dyDescent="0.25">
      <c r="A101" t="s">
        <v>720</v>
      </c>
      <c r="B101" t="s">
        <v>628</v>
      </c>
      <c r="C101">
        <v>13.015780515310043</v>
      </c>
    </row>
    <row r="102" spans="1:3" outlineLevel="2" x14ac:dyDescent="0.25">
      <c r="A102" t="s">
        <v>720</v>
      </c>
      <c r="B102" t="s">
        <v>629</v>
      </c>
      <c r="C102">
        <v>78.782450752064079</v>
      </c>
    </row>
    <row r="103" spans="1:3" outlineLevel="2" x14ac:dyDescent="0.25">
      <c r="A103" t="s">
        <v>720</v>
      </c>
      <c r="B103" t="s">
        <v>630</v>
      </c>
      <c r="C103">
        <v>173.78116480861647</v>
      </c>
    </row>
    <row r="104" spans="1:3" outlineLevel="2" x14ac:dyDescent="0.25">
      <c r="A104" t="s">
        <v>720</v>
      </c>
      <c r="B104" t="s">
        <v>631</v>
      </c>
      <c r="C104">
        <v>-4.595151673313793E-2</v>
      </c>
    </row>
    <row r="105" spans="1:3" outlineLevel="1" x14ac:dyDescent="0.25">
      <c r="A105" t="s">
        <v>720</v>
      </c>
      <c r="B105" t="s">
        <v>65</v>
      </c>
      <c r="C105">
        <v>50.472221020430183</v>
      </c>
    </row>
    <row r="106" spans="1:3" outlineLevel="2" x14ac:dyDescent="0.25">
      <c r="A106" t="s">
        <v>720</v>
      </c>
      <c r="B106" t="s">
        <v>70</v>
      </c>
      <c r="C106">
        <v>1.7811353749547818E-2</v>
      </c>
    </row>
    <row r="107" spans="1:3" outlineLevel="1" x14ac:dyDescent="0.25">
      <c r="A107" t="s">
        <v>720</v>
      </c>
      <c r="B107" t="s">
        <v>632</v>
      </c>
      <c r="C107">
        <v>0</v>
      </c>
    </row>
    <row r="108" spans="1:3" outlineLevel="2" x14ac:dyDescent="0.25">
      <c r="A108" t="s">
        <v>720</v>
      </c>
      <c r="B108" t="s">
        <v>633</v>
      </c>
      <c r="C108">
        <v>0</v>
      </c>
    </row>
    <row r="109" spans="1:3" outlineLevel="1" x14ac:dyDescent="0.25">
      <c r="A109" t="s">
        <v>720</v>
      </c>
      <c r="B109" t="s">
        <v>634</v>
      </c>
      <c r="C109">
        <v>0</v>
      </c>
    </row>
    <row r="110" spans="1:3" outlineLevel="2" x14ac:dyDescent="0.25">
      <c r="A110" t="s">
        <v>720</v>
      </c>
      <c r="B110" t="s">
        <v>635</v>
      </c>
      <c r="C110">
        <v>0</v>
      </c>
    </row>
    <row r="111" spans="1:3" outlineLevel="2" x14ac:dyDescent="0.25">
      <c r="A111" t="s">
        <v>720</v>
      </c>
      <c r="B111" t="s">
        <v>636</v>
      </c>
      <c r="C111">
        <v>0</v>
      </c>
    </row>
    <row r="112" spans="1:3" outlineLevel="1" x14ac:dyDescent="0.25">
      <c r="A112" t="s">
        <v>720</v>
      </c>
      <c r="B112" t="s">
        <v>637</v>
      </c>
      <c r="C112">
        <v>0</v>
      </c>
    </row>
    <row r="113" spans="1:3" outlineLevel="2" x14ac:dyDescent="0.25">
      <c r="A113" t="s">
        <v>638</v>
      </c>
      <c r="B113" t="s">
        <v>638</v>
      </c>
      <c r="C113">
        <v>254.309453565659</v>
      </c>
    </row>
    <row r="114" spans="1:3" outlineLevel="1" x14ac:dyDescent="0.25">
      <c r="A114" t="s">
        <v>721</v>
      </c>
      <c r="B114" t="s">
        <v>639</v>
      </c>
      <c r="C114">
        <v>4.8948787286317605</v>
      </c>
    </row>
    <row r="115" spans="1:3" outlineLevel="2" x14ac:dyDescent="0.25">
      <c r="A115" t="s">
        <v>721</v>
      </c>
      <c r="B115" t="s">
        <v>640</v>
      </c>
      <c r="C115">
        <v>9.3269587314992766</v>
      </c>
    </row>
    <row r="116" spans="1:3" outlineLevel="1" x14ac:dyDescent="0.25">
      <c r="A116" t="s">
        <v>721</v>
      </c>
      <c r="B116" t="s">
        <v>641</v>
      </c>
      <c r="C116">
        <v>4.9574942774341269</v>
      </c>
    </row>
    <row r="117" spans="1:3" outlineLevel="2" x14ac:dyDescent="0.25">
      <c r="A117" t="s">
        <v>721</v>
      </c>
      <c r="B117" t="s">
        <v>183</v>
      </c>
      <c r="C117">
        <v>87.505079835462837</v>
      </c>
    </row>
    <row r="118" spans="1:3" outlineLevel="1" x14ac:dyDescent="0.25">
      <c r="A118" t="s">
        <v>721</v>
      </c>
      <c r="B118" t="s">
        <v>642</v>
      </c>
      <c r="C118">
        <v>13.302543665991996</v>
      </c>
    </row>
    <row r="119" spans="1:3" outlineLevel="2" x14ac:dyDescent="0.25">
      <c r="A119" t="s">
        <v>721</v>
      </c>
      <c r="B119" t="s">
        <v>643</v>
      </c>
      <c r="C119">
        <v>0</v>
      </c>
    </row>
    <row r="120" spans="1:3" outlineLevel="1" x14ac:dyDescent="0.25">
      <c r="A120" t="s">
        <v>721</v>
      </c>
      <c r="B120" t="s">
        <v>644</v>
      </c>
      <c r="C120">
        <v>2.8249948733598194</v>
      </c>
    </row>
    <row r="121" spans="1:3" outlineLevel="2" x14ac:dyDescent="0.25">
      <c r="A121" t="s">
        <v>721</v>
      </c>
      <c r="B121" t="s">
        <v>645</v>
      </c>
      <c r="C121">
        <v>12.155612257410576</v>
      </c>
    </row>
    <row r="122" spans="1:3" outlineLevel="2" x14ac:dyDescent="0.25">
      <c r="A122" t="s">
        <v>721</v>
      </c>
      <c r="B122" t="s">
        <v>646</v>
      </c>
      <c r="C122">
        <v>17.086530609516089</v>
      </c>
    </row>
    <row r="123" spans="1:3" outlineLevel="2" x14ac:dyDescent="0.25">
      <c r="A123" t="s">
        <v>721</v>
      </c>
      <c r="B123" t="s">
        <v>647</v>
      </c>
      <c r="C123">
        <v>0</v>
      </c>
    </row>
    <row r="124" spans="1:3" outlineLevel="2" x14ac:dyDescent="0.25">
      <c r="A124" t="s">
        <v>721</v>
      </c>
      <c r="B124" t="s">
        <v>648</v>
      </c>
      <c r="C124">
        <v>5.8369237340558469</v>
      </c>
    </row>
    <row r="125" spans="1:3" outlineLevel="1" x14ac:dyDescent="0.25">
      <c r="A125" t="s">
        <v>721</v>
      </c>
      <c r="B125" t="s">
        <v>649</v>
      </c>
      <c r="C125">
        <v>9.7696729152201414E-2</v>
      </c>
    </row>
    <row r="126" spans="1:3" outlineLevel="2" x14ac:dyDescent="0.25">
      <c r="A126" t="s">
        <v>721</v>
      </c>
      <c r="B126" t="s">
        <v>144</v>
      </c>
      <c r="C126">
        <v>8.3766070482069459</v>
      </c>
    </row>
    <row r="127" spans="1:3" outlineLevel="2" x14ac:dyDescent="0.25">
      <c r="A127" t="s">
        <v>721</v>
      </c>
      <c r="B127" t="s">
        <v>650</v>
      </c>
      <c r="C127">
        <v>27.497813913843387</v>
      </c>
    </row>
    <row r="128" spans="1:3" outlineLevel="2" x14ac:dyDescent="0.25">
      <c r="A128" t="s">
        <v>721</v>
      </c>
      <c r="B128" t="s">
        <v>651</v>
      </c>
      <c r="C128">
        <v>2.8290322874119327</v>
      </c>
    </row>
    <row r="129" spans="1:3" outlineLevel="1" x14ac:dyDescent="0.25">
      <c r="A129" t="s">
        <v>722</v>
      </c>
      <c r="B129" t="s">
        <v>149</v>
      </c>
      <c r="C129">
        <v>247.30792187838199</v>
      </c>
    </row>
    <row r="130" spans="1:3" outlineLevel="2" x14ac:dyDescent="0.25">
      <c r="A130" t="s">
        <v>722</v>
      </c>
      <c r="B130" t="s">
        <v>167</v>
      </c>
      <c r="C130">
        <v>223.86959929279968</v>
      </c>
    </row>
    <row r="131" spans="1:3" outlineLevel="2" x14ac:dyDescent="0.25">
      <c r="A131" t="s">
        <v>722</v>
      </c>
      <c r="B131" t="s">
        <v>155</v>
      </c>
      <c r="C131">
        <v>50.571535315899716</v>
      </c>
    </row>
    <row r="132" spans="1:3" outlineLevel="2" x14ac:dyDescent="0.25">
      <c r="A132" t="s">
        <v>722</v>
      </c>
      <c r="B132" t="s">
        <v>652</v>
      </c>
      <c r="C132">
        <v>15.616004153670968</v>
      </c>
    </row>
    <row r="133" spans="1:3" outlineLevel="1" x14ac:dyDescent="0.25">
      <c r="A133" t="s">
        <v>723</v>
      </c>
      <c r="B133" t="s">
        <v>653</v>
      </c>
      <c r="C133">
        <v>0.4188348642056367</v>
      </c>
    </row>
    <row r="134" spans="1:3" outlineLevel="2" x14ac:dyDescent="0.25">
      <c r="A134" t="s">
        <v>723</v>
      </c>
      <c r="B134" t="s">
        <v>654</v>
      </c>
      <c r="C134">
        <v>36.482289331101242</v>
      </c>
    </row>
    <row r="135" spans="1:3" outlineLevel="1" x14ac:dyDescent="0.25">
      <c r="A135" t="s">
        <v>723</v>
      </c>
      <c r="B135" t="s">
        <v>655</v>
      </c>
      <c r="C135">
        <v>3.3662113700991685</v>
      </c>
    </row>
    <row r="136" spans="1:3" outlineLevel="2" x14ac:dyDescent="0.25">
      <c r="A136" t="s">
        <v>723</v>
      </c>
      <c r="B136" t="s">
        <v>656</v>
      </c>
      <c r="C136">
        <v>1.3450683069101747E-2</v>
      </c>
    </row>
    <row r="137" spans="1:3" outlineLevel="1" x14ac:dyDescent="0.25">
      <c r="A137" t="s">
        <v>723</v>
      </c>
      <c r="B137" t="s">
        <v>657</v>
      </c>
      <c r="C137">
        <v>15.158046970196901</v>
      </c>
    </row>
    <row r="138" spans="1:3" outlineLevel="2" x14ac:dyDescent="0.25">
      <c r="A138" t="s">
        <v>723</v>
      </c>
      <c r="B138" t="s">
        <v>254</v>
      </c>
      <c r="C138">
        <v>129.68605447064306</v>
      </c>
    </row>
    <row r="139" spans="1:3" outlineLevel="2" x14ac:dyDescent="0.25">
      <c r="A139" t="s">
        <v>724</v>
      </c>
      <c r="B139" t="s">
        <v>299</v>
      </c>
      <c r="C139">
        <v>169.85833849720939</v>
      </c>
    </row>
    <row r="140" spans="1:3" outlineLevel="1" x14ac:dyDescent="0.25">
      <c r="A140" t="s">
        <v>724</v>
      </c>
      <c r="B140" t="s">
        <v>658</v>
      </c>
      <c r="C140">
        <v>2.0686330677826006</v>
      </c>
    </row>
    <row r="141" spans="1:3" outlineLevel="2" x14ac:dyDescent="0.25">
      <c r="A141" t="s">
        <v>724</v>
      </c>
      <c r="B141" t="s">
        <v>659</v>
      </c>
      <c r="C141">
        <v>26.661010005498376</v>
      </c>
    </row>
    <row r="142" spans="1:3" outlineLevel="2" x14ac:dyDescent="0.25">
      <c r="A142" t="s">
        <v>725</v>
      </c>
      <c r="B142" t="s">
        <v>660</v>
      </c>
      <c r="C142">
        <v>89.550869269077722</v>
      </c>
    </row>
    <row r="143" spans="1:3" outlineLevel="2" x14ac:dyDescent="0.25">
      <c r="A143" t="s">
        <v>725</v>
      </c>
      <c r="B143" t="s">
        <v>661</v>
      </c>
      <c r="C143">
        <v>5.5154777504972774</v>
      </c>
    </row>
    <row r="144" spans="1:3" outlineLevel="2" x14ac:dyDescent="0.25">
      <c r="A144" t="s">
        <v>725</v>
      </c>
      <c r="B144" t="s">
        <v>662</v>
      </c>
      <c r="C144">
        <v>5.9848624790732474</v>
      </c>
    </row>
    <row r="145" spans="1:3" outlineLevel="1" x14ac:dyDescent="0.25">
      <c r="A145" t="s">
        <v>725</v>
      </c>
      <c r="B145" t="s">
        <v>663</v>
      </c>
      <c r="C145">
        <v>11.722971030058511</v>
      </c>
    </row>
    <row r="146" spans="1:3" outlineLevel="2" x14ac:dyDescent="0.25">
      <c r="A146" t="s">
        <v>725</v>
      </c>
      <c r="B146" t="s">
        <v>339</v>
      </c>
      <c r="C146">
        <v>193.29803276949571</v>
      </c>
    </row>
    <row r="147" spans="1:3" outlineLevel="1" x14ac:dyDescent="0.25">
      <c r="A147" t="s">
        <v>726</v>
      </c>
      <c r="B147" t="s">
        <v>664</v>
      </c>
      <c r="C147">
        <v>-1147.6254507136152</v>
      </c>
    </row>
    <row r="148" spans="1:3" outlineLevel="2" x14ac:dyDescent="0.25">
      <c r="A148" t="s">
        <v>726</v>
      </c>
      <c r="B148" t="s">
        <v>79</v>
      </c>
      <c r="C148">
        <v>-59.527743496100236</v>
      </c>
    </row>
    <row r="149" spans="1:3" outlineLevel="2" x14ac:dyDescent="0.25">
      <c r="A149" t="s">
        <v>727</v>
      </c>
      <c r="B149" t="s">
        <v>665</v>
      </c>
      <c r="C149">
        <v>304.2473095949303</v>
      </c>
    </row>
    <row r="150" spans="1:3" outlineLevel="2" x14ac:dyDescent="0.25">
      <c r="A150" t="s">
        <v>727</v>
      </c>
      <c r="B150" t="s">
        <v>666</v>
      </c>
      <c r="C150">
        <v>23.673737311534001</v>
      </c>
    </row>
    <row r="151" spans="1:3" outlineLevel="2" x14ac:dyDescent="0.25">
      <c r="A151" t="s">
        <v>667</v>
      </c>
      <c r="B151" t="s">
        <v>667</v>
      </c>
      <c r="C151">
        <v>564.34453606548504</v>
      </c>
    </row>
    <row r="152" spans="1:3" outlineLevel="2" x14ac:dyDescent="0.25">
      <c r="A152" t="s">
        <v>668</v>
      </c>
      <c r="B152" t="s">
        <v>668</v>
      </c>
      <c r="C152">
        <v>226.457655348385</v>
      </c>
    </row>
    <row r="153" spans="1:3" outlineLevel="1" x14ac:dyDescent="0.25">
      <c r="A153" t="s">
        <v>669</v>
      </c>
      <c r="B153" t="s">
        <v>669</v>
      </c>
      <c r="C153">
        <v>243.706590111292</v>
      </c>
    </row>
    <row r="154" spans="1:3" outlineLevel="2" x14ac:dyDescent="0.25">
      <c r="A154" t="s">
        <v>670</v>
      </c>
      <c r="B154" t="s">
        <v>670</v>
      </c>
      <c r="C154">
        <v>256.27100643158201</v>
      </c>
    </row>
    <row r="155" spans="1:3" outlineLevel="2" x14ac:dyDescent="0.25">
      <c r="A155" t="s">
        <v>671</v>
      </c>
      <c r="B155" t="s">
        <v>671</v>
      </c>
      <c r="C155">
        <v>223.714307946883</v>
      </c>
    </row>
    <row r="156" spans="1:3" outlineLevel="2" x14ac:dyDescent="0.25">
      <c r="A156" t="s">
        <v>40</v>
      </c>
      <c r="B156" t="s">
        <v>40</v>
      </c>
      <c r="C156">
        <v>209.230331653267</v>
      </c>
    </row>
    <row r="157" spans="1:3" outlineLevel="2" x14ac:dyDescent="0.25">
      <c r="A157" t="s">
        <v>672</v>
      </c>
      <c r="B157" t="s">
        <v>672</v>
      </c>
      <c r="C157">
        <v>200.878577988584</v>
      </c>
    </row>
    <row r="158" spans="1:3" outlineLevel="2" x14ac:dyDescent="0.25">
      <c r="A158" t="s">
        <v>673</v>
      </c>
      <c r="B158" t="s">
        <v>673</v>
      </c>
      <c r="C158">
        <v>188.60057577083299</v>
      </c>
    </row>
    <row r="159" spans="1:3" outlineLevel="2" x14ac:dyDescent="0.25">
      <c r="A159" t="s">
        <v>188</v>
      </c>
      <c r="B159" t="s">
        <v>188</v>
      </c>
      <c r="C159">
        <v>797.13032989446504</v>
      </c>
    </row>
    <row r="160" spans="1:3" outlineLevel="2" x14ac:dyDescent="0.25">
      <c r="A160" t="s">
        <v>728</v>
      </c>
      <c r="B160" t="s">
        <v>674</v>
      </c>
      <c r="C160">
        <v>1195.2865152326522</v>
      </c>
    </row>
    <row r="161" spans="1:3" outlineLevel="2" x14ac:dyDescent="0.25">
      <c r="A161" t="s">
        <v>728</v>
      </c>
      <c r="B161" t="s">
        <v>675</v>
      </c>
      <c r="C161">
        <v>1.8520895004446136</v>
      </c>
    </row>
    <row r="162" spans="1:3" outlineLevel="2" x14ac:dyDescent="0.25">
      <c r="A162" t="s">
        <v>728</v>
      </c>
      <c r="B162" t="s">
        <v>676</v>
      </c>
      <c r="C162">
        <v>5.9350623072194839</v>
      </c>
    </row>
    <row r="163" spans="1:3" outlineLevel="2" x14ac:dyDescent="0.25">
      <c r="A163" t="s">
        <v>728</v>
      </c>
      <c r="B163" t="s">
        <v>677</v>
      </c>
      <c r="C163">
        <v>33.282429339640537</v>
      </c>
    </row>
    <row r="164" spans="1:3" outlineLevel="2" x14ac:dyDescent="0.25">
      <c r="A164" t="s">
        <v>678</v>
      </c>
      <c r="B164" t="s">
        <v>678</v>
      </c>
      <c r="C164">
        <v>197.99663346489601</v>
      </c>
    </row>
    <row r="165" spans="1:3" outlineLevel="2" x14ac:dyDescent="0.25">
      <c r="A165" t="s">
        <v>679</v>
      </c>
      <c r="B165" t="s">
        <v>679</v>
      </c>
      <c r="C165">
        <v>0</v>
      </c>
    </row>
    <row r="166" spans="1:3" outlineLevel="2" x14ac:dyDescent="0.25">
      <c r="A166" t="s">
        <v>680</v>
      </c>
      <c r="B166" t="s">
        <v>680</v>
      </c>
      <c r="C166">
        <v>1133.8931397118199</v>
      </c>
    </row>
    <row r="167" spans="1:3" outlineLevel="1" x14ac:dyDescent="0.25">
      <c r="A167" t="s">
        <v>681</v>
      </c>
      <c r="B167" t="s">
        <v>681</v>
      </c>
      <c r="C167">
        <v>588.04607852857805</v>
      </c>
    </row>
    <row r="168" spans="1:3" outlineLevel="2" x14ac:dyDescent="0.25">
      <c r="A168" t="s">
        <v>682</v>
      </c>
      <c r="B168" t="s">
        <v>682</v>
      </c>
      <c r="C168">
        <v>653.51731883447496</v>
      </c>
    </row>
    <row r="169" spans="1:3" outlineLevel="1" x14ac:dyDescent="0.25">
      <c r="A169" t="s">
        <v>683</v>
      </c>
      <c r="B169" t="s">
        <v>683</v>
      </c>
      <c r="C169">
        <v>190.94440583556599</v>
      </c>
    </row>
    <row r="170" spans="1:3" outlineLevel="2" x14ac:dyDescent="0.25">
      <c r="A170" t="s">
        <v>729</v>
      </c>
      <c r="B170" t="s">
        <v>684</v>
      </c>
      <c r="C170">
        <v>324.35098256400113</v>
      </c>
    </row>
    <row r="171" spans="1:3" outlineLevel="2" x14ac:dyDescent="0.25">
      <c r="A171" t="s">
        <v>729</v>
      </c>
      <c r="B171" t="s">
        <v>685</v>
      </c>
      <c r="C171">
        <v>0.80661563921449753</v>
      </c>
    </row>
    <row r="172" spans="1:3" outlineLevel="2" x14ac:dyDescent="0.25">
      <c r="A172" t="s">
        <v>686</v>
      </c>
      <c r="B172" t="s">
        <v>686</v>
      </c>
      <c r="C172">
        <v>190.15084296869401</v>
      </c>
    </row>
    <row r="173" spans="1:3" outlineLevel="2" x14ac:dyDescent="0.25">
      <c r="A173" t="s">
        <v>687</v>
      </c>
      <c r="B173" t="s">
        <v>687</v>
      </c>
      <c r="C173">
        <v>1198.39575233646</v>
      </c>
    </row>
    <row r="174" spans="1:3" outlineLevel="2" x14ac:dyDescent="0.25">
      <c r="A174" t="s">
        <v>349</v>
      </c>
      <c r="B174" t="s">
        <v>349</v>
      </c>
      <c r="C174">
        <v>163.767461272888</v>
      </c>
    </row>
    <row r="175" spans="1:3" outlineLevel="2" x14ac:dyDescent="0.25">
      <c r="A175" t="s">
        <v>688</v>
      </c>
      <c r="B175" t="s">
        <v>688</v>
      </c>
      <c r="C175">
        <v>689.37085563436494</v>
      </c>
    </row>
    <row r="176" spans="1:3" outlineLevel="2" x14ac:dyDescent="0.25">
      <c r="A176" t="s">
        <v>689</v>
      </c>
      <c r="B176" t="s">
        <v>689</v>
      </c>
      <c r="C176">
        <v>281.58968021342503</v>
      </c>
    </row>
    <row r="177" spans="1:3" outlineLevel="2" x14ac:dyDescent="0.25">
      <c r="A177" t="s">
        <v>731</v>
      </c>
      <c r="B177" t="s">
        <v>690</v>
      </c>
      <c r="C177">
        <v>66.463257371882165</v>
      </c>
    </row>
    <row r="178" spans="1:3" outlineLevel="2" x14ac:dyDescent="0.25">
      <c r="A178" t="s">
        <v>731</v>
      </c>
      <c r="B178" t="s">
        <v>691</v>
      </c>
      <c r="C178">
        <v>23.140116917730047</v>
      </c>
    </row>
    <row r="179" spans="1:3" outlineLevel="2" x14ac:dyDescent="0.25">
      <c r="A179" t="s">
        <v>731</v>
      </c>
      <c r="B179" t="s">
        <v>692</v>
      </c>
      <c r="C179">
        <v>812.04384875790493</v>
      </c>
    </row>
    <row r="180" spans="1:3" outlineLevel="2" x14ac:dyDescent="0.25">
      <c r="A180" t="s">
        <v>693</v>
      </c>
      <c r="B180" t="s">
        <v>693</v>
      </c>
      <c r="C180">
        <v>240.54417791441199</v>
      </c>
    </row>
    <row r="181" spans="1:3" outlineLevel="2" x14ac:dyDescent="0.25">
      <c r="A181" t="s">
        <v>695</v>
      </c>
      <c r="B181" t="s">
        <v>695</v>
      </c>
      <c r="C181">
        <v>665.79218605231802</v>
      </c>
    </row>
    <row r="182" spans="1:3" outlineLevel="2" x14ac:dyDescent="0.25"/>
    <row r="183" spans="1:3" outlineLevel="2" x14ac:dyDescent="0.25"/>
    <row r="184" spans="1:3" outlineLevel="2" x14ac:dyDescent="0.25"/>
    <row r="185" spans="1:3" outlineLevel="1" x14ac:dyDescent="0.25"/>
    <row r="186" spans="1:3" outlineLevel="2" x14ac:dyDescent="0.25"/>
    <row r="187" spans="1:3" outlineLevel="2" x14ac:dyDescent="0.25"/>
    <row r="188" spans="1:3" outlineLevel="2" x14ac:dyDescent="0.25"/>
    <row r="189" spans="1:3" outlineLevel="2" x14ac:dyDescent="0.25"/>
    <row r="190" spans="1:3" outlineLevel="1" x14ac:dyDescent="0.25"/>
    <row r="191" spans="1:3" outlineLevel="2" x14ac:dyDescent="0.25"/>
    <row r="192" spans="1:3" outlineLevel="2" x14ac:dyDescent="0.25"/>
    <row r="193" outlineLevel="2" x14ac:dyDescent="0.25"/>
    <row r="194" outlineLevel="2" x14ac:dyDescent="0.25"/>
    <row r="195" outlineLevel="2" x14ac:dyDescent="0.25"/>
    <row r="196" outlineLevel="2" x14ac:dyDescent="0.25"/>
    <row r="197" outlineLevel="1" x14ac:dyDescent="0.25"/>
    <row r="198" outlineLevel="2" x14ac:dyDescent="0.25"/>
    <row r="199" outlineLevel="2" x14ac:dyDescent="0.25"/>
    <row r="200" outlineLevel="2" x14ac:dyDescent="0.25"/>
    <row r="201" outlineLevel="1" x14ac:dyDescent="0.25"/>
    <row r="202" outlineLevel="2" x14ac:dyDescent="0.25"/>
    <row r="203" outlineLevel="2" x14ac:dyDescent="0.25"/>
    <row r="204" outlineLevel="2" x14ac:dyDescent="0.25"/>
    <row r="205" outlineLevel="2" x14ac:dyDescent="0.25"/>
    <row r="206" outlineLevel="2" x14ac:dyDescent="0.25"/>
    <row r="207" outlineLevel="1" x14ac:dyDescent="0.25"/>
    <row r="208" outlineLevel="2" x14ac:dyDescent="0.25"/>
    <row r="209" outlineLevel="2" x14ac:dyDescent="0.25"/>
    <row r="210" outlineLevel="1" x14ac:dyDescent="0.25"/>
    <row r="211" outlineLevel="2" x14ac:dyDescent="0.25"/>
    <row r="212" outlineLevel="2" x14ac:dyDescent="0.25"/>
    <row r="213" outlineLevel="1" x14ac:dyDescent="0.25"/>
    <row r="214" outlineLevel="2" x14ac:dyDescent="0.25"/>
    <row r="215" outlineLevel="1" x14ac:dyDescent="0.25"/>
    <row r="216" outlineLevel="2" x14ac:dyDescent="0.25"/>
    <row r="217" outlineLevel="1" x14ac:dyDescent="0.25"/>
    <row r="218" outlineLevel="2" x14ac:dyDescent="0.25"/>
    <row r="219" outlineLevel="1" x14ac:dyDescent="0.25"/>
    <row r="220" outlineLevel="2" x14ac:dyDescent="0.25"/>
    <row r="221" outlineLevel="1" x14ac:dyDescent="0.25"/>
    <row r="222" outlineLevel="2" x14ac:dyDescent="0.25"/>
    <row r="223" outlineLevel="1" x14ac:dyDescent="0.25"/>
    <row r="224" outlineLevel="2" x14ac:dyDescent="0.25"/>
    <row r="225" outlineLevel="1" x14ac:dyDescent="0.25"/>
    <row r="226" outlineLevel="2" x14ac:dyDescent="0.25"/>
    <row r="227" outlineLevel="1" x14ac:dyDescent="0.25"/>
    <row r="228" outlineLevel="2" x14ac:dyDescent="0.25"/>
    <row r="229" outlineLevel="1" x14ac:dyDescent="0.25"/>
    <row r="230" outlineLevel="2" x14ac:dyDescent="0.25"/>
    <row r="231" outlineLevel="1" x14ac:dyDescent="0.25"/>
    <row r="232" outlineLevel="2" x14ac:dyDescent="0.25"/>
    <row r="233" outlineLevel="2" x14ac:dyDescent="0.25"/>
    <row r="234" outlineLevel="2" x14ac:dyDescent="0.25"/>
    <row r="235" outlineLevel="2" x14ac:dyDescent="0.25"/>
    <row r="236" outlineLevel="1" x14ac:dyDescent="0.25"/>
    <row r="237" outlineLevel="2" x14ac:dyDescent="0.25"/>
    <row r="238" outlineLevel="1" x14ac:dyDescent="0.25"/>
    <row r="239" outlineLevel="2" x14ac:dyDescent="0.25"/>
    <row r="240" outlineLevel="1" x14ac:dyDescent="0.25"/>
    <row r="241" outlineLevel="2" x14ac:dyDescent="0.25"/>
    <row r="242" outlineLevel="1" x14ac:dyDescent="0.25"/>
    <row r="243" outlineLevel="2" x14ac:dyDescent="0.25"/>
    <row r="244" outlineLevel="1" x14ac:dyDescent="0.25"/>
    <row r="245" outlineLevel="2" x14ac:dyDescent="0.25"/>
    <row r="246" outlineLevel="1" x14ac:dyDescent="0.25"/>
    <row r="247" outlineLevel="2" x14ac:dyDescent="0.25"/>
    <row r="248" outlineLevel="1" x14ac:dyDescent="0.25"/>
    <row r="249" outlineLevel="2" x14ac:dyDescent="0.25"/>
    <row r="250" outlineLevel="2" x14ac:dyDescent="0.25"/>
    <row r="251" outlineLevel="1" x14ac:dyDescent="0.25"/>
    <row r="252" outlineLevel="2" x14ac:dyDescent="0.25"/>
    <row r="253" outlineLevel="1" x14ac:dyDescent="0.25"/>
    <row r="254" outlineLevel="2" x14ac:dyDescent="0.25"/>
    <row r="255" outlineLevel="1" x14ac:dyDescent="0.25"/>
    <row r="256" outlineLevel="2" x14ac:dyDescent="0.25"/>
    <row r="257" outlineLevel="1" x14ac:dyDescent="0.25"/>
    <row r="258" outlineLevel="2" x14ac:dyDescent="0.25"/>
    <row r="259" outlineLevel="1" x14ac:dyDescent="0.25"/>
    <row r="260" outlineLevel="2" x14ac:dyDescent="0.25"/>
    <row r="261" outlineLevel="1" x14ac:dyDescent="0.25"/>
    <row r="262" outlineLevel="2" x14ac:dyDescent="0.25"/>
    <row r="263" outlineLevel="2" x14ac:dyDescent="0.25"/>
    <row r="264" outlineLevel="2" x14ac:dyDescent="0.25"/>
    <row r="265" outlineLevel="1" x14ac:dyDescent="0.25"/>
    <row r="266" outlineLevel="2" x14ac:dyDescent="0.25"/>
    <row r="267" outlineLevel="1" x14ac:dyDescent="0.25"/>
    <row r="268" outlineLevel="2" x14ac:dyDescent="0.25"/>
    <row r="269" outlineLevel="1" x14ac:dyDescent="0.25"/>
    <row r="270" outlineLevel="1" x14ac:dyDescent="0.25"/>
    <row r="271" outlineLevel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2"/>
  <sheetViews>
    <sheetView topLeftCell="A59" workbookViewId="0">
      <selection activeCell="B4" sqref="B4:B91"/>
    </sheetView>
  </sheetViews>
  <sheetFormatPr defaultRowHeight="15" x14ac:dyDescent="0.25"/>
  <cols>
    <col min="1" max="1" width="13.140625" customWidth="1"/>
    <col min="2" max="2" width="40.28515625" bestFit="1" customWidth="1"/>
  </cols>
  <sheetData>
    <row r="3" spans="1:2" x14ac:dyDescent="0.25">
      <c r="A3" s="16" t="s">
        <v>1144</v>
      </c>
      <c r="B3" t="s">
        <v>1201</v>
      </c>
    </row>
    <row r="4" spans="1:2" x14ac:dyDescent="0.25">
      <c r="A4" s="17" t="s">
        <v>700</v>
      </c>
      <c r="B4" s="18">
        <v>226.82847362667499</v>
      </c>
    </row>
    <row r="5" spans="1:2" x14ac:dyDescent="0.25">
      <c r="A5" s="17" t="s">
        <v>706</v>
      </c>
      <c r="B5" s="18">
        <v>168.82693044515108</v>
      </c>
    </row>
    <row r="6" spans="1:2" x14ac:dyDescent="0.25">
      <c r="A6" s="17" t="s">
        <v>25</v>
      </c>
      <c r="B6" s="18">
        <v>252.13988192450299</v>
      </c>
    </row>
    <row r="7" spans="1:2" x14ac:dyDescent="0.25">
      <c r="A7" s="17" t="s">
        <v>701</v>
      </c>
      <c r="B7" s="18">
        <v>207.59224417002713</v>
      </c>
    </row>
    <row r="8" spans="1:2" x14ac:dyDescent="0.25">
      <c r="A8" s="17" t="s">
        <v>48</v>
      </c>
      <c r="B8" s="18">
        <v>283.73136292169698</v>
      </c>
    </row>
    <row r="9" spans="1:2" x14ac:dyDescent="0.25">
      <c r="A9" s="17" t="s">
        <v>58</v>
      </c>
      <c r="B9" s="18">
        <v>481.65537146635398</v>
      </c>
    </row>
    <row r="10" spans="1:2" x14ac:dyDescent="0.25">
      <c r="A10" s="17" t="s">
        <v>113</v>
      </c>
      <c r="B10" s="18">
        <v>135.221124509898</v>
      </c>
    </row>
    <row r="11" spans="1:2" x14ac:dyDescent="0.25">
      <c r="A11" s="17" t="s">
        <v>702</v>
      </c>
      <c r="B11" s="18">
        <v>346.57501458564514</v>
      </c>
    </row>
    <row r="12" spans="1:2" x14ac:dyDescent="0.25">
      <c r="A12" s="17" t="s">
        <v>707</v>
      </c>
      <c r="B12" s="18">
        <v>55.198648603495911</v>
      </c>
    </row>
    <row r="13" spans="1:2" x14ac:dyDescent="0.25">
      <c r="A13" s="17" t="s">
        <v>713</v>
      </c>
      <c r="B13" s="18">
        <v>702.59379773739283</v>
      </c>
    </row>
    <row r="14" spans="1:2" x14ac:dyDescent="0.25">
      <c r="A14" s="17" t="s">
        <v>578</v>
      </c>
      <c r="B14" s="18">
        <v>208.13599801605801</v>
      </c>
    </row>
    <row r="15" spans="1:2" x14ac:dyDescent="0.25">
      <c r="A15" s="17" t="s">
        <v>703</v>
      </c>
      <c r="B15" s="18">
        <v>195.42599511542815</v>
      </c>
    </row>
    <row r="16" spans="1:2" x14ac:dyDescent="0.25">
      <c r="A16" s="17" t="s">
        <v>581</v>
      </c>
      <c r="B16" s="18">
        <v>209.00276940939801</v>
      </c>
    </row>
    <row r="17" spans="1:2" x14ac:dyDescent="0.25">
      <c r="A17" s="17" t="s">
        <v>136</v>
      </c>
      <c r="B17" s="18">
        <v>882.41059434545696</v>
      </c>
    </row>
    <row r="18" spans="1:2" x14ac:dyDescent="0.25">
      <c r="A18" s="17" t="s">
        <v>164</v>
      </c>
      <c r="B18" s="18">
        <v>973.05905863206101</v>
      </c>
    </row>
    <row r="19" spans="1:2" x14ac:dyDescent="0.25">
      <c r="A19" s="17" t="s">
        <v>176</v>
      </c>
      <c r="B19" s="18">
        <v>408.47283392937101</v>
      </c>
    </row>
    <row r="20" spans="1:2" x14ac:dyDescent="0.25">
      <c r="A20" s="17" t="s">
        <v>704</v>
      </c>
      <c r="B20" s="18">
        <v>92.508079061709736</v>
      </c>
    </row>
    <row r="21" spans="1:2" x14ac:dyDescent="0.25">
      <c r="A21" s="17" t="s">
        <v>705</v>
      </c>
      <c r="B21" s="18">
        <v>904.71928806456481</v>
      </c>
    </row>
    <row r="22" spans="1:2" x14ac:dyDescent="0.25">
      <c r="A22" s="17" t="s">
        <v>708</v>
      </c>
      <c r="B22" s="18">
        <v>283.93268128876895</v>
      </c>
    </row>
    <row r="23" spans="1:2" x14ac:dyDescent="0.25">
      <c r="A23" s="17" t="s">
        <v>198</v>
      </c>
      <c r="B23" s="18">
        <v>212.05430036492999</v>
      </c>
    </row>
    <row r="24" spans="1:2" x14ac:dyDescent="0.25">
      <c r="A24" s="17" t="s">
        <v>589</v>
      </c>
      <c r="B24" s="18">
        <v>103.17851131961</v>
      </c>
    </row>
    <row r="25" spans="1:2" x14ac:dyDescent="0.25">
      <c r="A25" s="17" t="s">
        <v>192</v>
      </c>
      <c r="B25" s="18">
        <v>172.68870631895501</v>
      </c>
    </row>
    <row r="26" spans="1:2" x14ac:dyDescent="0.25">
      <c r="A26" s="17" t="s">
        <v>590</v>
      </c>
      <c r="B26" s="18">
        <v>197.95631394443501</v>
      </c>
    </row>
    <row r="27" spans="1:2" x14ac:dyDescent="0.25">
      <c r="A27" s="17" t="s">
        <v>243</v>
      </c>
      <c r="B27" s="18">
        <v>200.27204025340299</v>
      </c>
    </row>
    <row r="28" spans="1:2" x14ac:dyDescent="0.25">
      <c r="A28" s="17" t="s">
        <v>709</v>
      </c>
      <c r="B28" s="18">
        <v>442.99223067910606</v>
      </c>
    </row>
    <row r="29" spans="1:2" x14ac:dyDescent="0.25">
      <c r="A29" s="17" t="s">
        <v>593</v>
      </c>
      <c r="B29" s="18">
        <v>509.63633824233</v>
      </c>
    </row>
    <row r="30" spans="1:2" x14ac:dyDescent="0.25">
      <c r="A30" s="17" t="s">
        <v>710</v>
      </c>
      <c r="B30" s="18">
        <v>165.83865554663333</v>
      </c>
    </row>
    <row r="31" spans="1:2" x14ac:dyDescent="0.25">
      <c r="A31" s="17" t="s">
        <v>599</v>
      </c>
      <c r="B31" s="18">
        <v>201.40014392190099</v>
      </c>
    </row>
    <row r="32" spans="1:2" x14ac:dyDescent="0.25">
      <c r="A32" s="17" t="s">
        <v>265</v>
      </c>
      <c r="B32" s="18">
        <v>202.74214980694001</v>
      </c>
    </row>
    <row r="33" spans="1:2" x14ac:dyDescent="0.25">
      <c r="A33" s="17" t="s">
        <v>711</v>
      </c>
      <c r="B33" s="18">
        <v>224.43932065849788</v>
      </c>
    </row>
    <row r="34" spans="1:2" x14ac:dyDescent="0.25">
      <c r="A34" s="17" t="s">
        <v>281</v>
      </c>
      <c r="B34" s="18">
        <v>427.17322762527698</v>
      </c>
    </row>
    <row r="35" spans="1:2" x14ac:dyDescent="0.25">
      <c r="A35" s="17" t="s">
        <v>294</v>
      </c>
      <c r="B35" s="18">
        <v>141.25156379087099</v>
      </c>
    </row>
    <row r="36" spans="1:2" x14ac:dyDescent="0.25">
      <c r="A36" s="17" t="s">
        <v>309</v>
      </c>
      <c r="B36" s="18">
        <v>254.601235288373</v>
      </c>
    </row>
    <row r="37" spans="1:2" x14ac:dyDescent="0.25">
      <c r="A37" s="17" t="s">
        <v>325</v>
      </c>
      <c r="B37" s="18">
        <v>211.94110708979599</v>
      </c>
    </row>
    <row r="38" spans="1:2" x14ac:dyDescent="0.25">
      <c r="A38" s="17" t="s">
        <v>601</v>
      </c>
      <c r="B38" s="18">
        <v>411.48707038124502</v>
      </c>
    </row>
    <row r="39" spans="1:2" x14ac:dyDescent="0.25">
      <c r="A39" s="17" t="s">
        <v>602</v>
      </c>
      <c r="B39" s="18">
        <v>301.44769108814802</v>
      </c>
    </row>
    <row r="40" spans="1:2" x14ac:dyDescent="0.25">
      <c r="A40" s="17" t="s">
        <v>314</v>
      </c>
      <c r="B40" s="18">
        <v>167.40434965719999</v>
      </c>
    </row>
    <row r="41" spans="1:2" x14ac:dyDescent="0.25">
      <c r="A41" s="17" t="s">
        <v>603</v>
      </c>
      <c r="B41" s="18">
        <v>296.72509494575098</v>
      </c>
    </row>
    <row r="42" spans="1:2" x14ac:dyDescent="0.25">
      <c r="A42" s="17" t="s">
        <v>712</v>
      </c>
      <c r="B42" s="18">
        <v>183.24645935452978</v>
      </c>
    </row>
    <row r="43" spans="1:2" x14ac:dyDescent="0.25">
      <c r="A43" s="17" t="s">
        <v>354</v>
      </c>
      <c r="B43" s="18">
        <v>522.75641249395596</v>
      </c>
    </row>
    <row r="44" spans="1:2" x14ac:dyDescent="0.25">
      <c r="A44" s="17" t="s">
        <v>359</v>
      </c>
      <c r="B44" s="18">
        <v>236.64427552875799</v>
      </c>
    </row>
    <row r="45" spans="1:2" x14ac:dyDescent="0.25">
      <c r="A45" s="17" t="s">
        <v>207</v>
      </c>
      <c r="B45" s="18">
        <v>0</v>
      </c>
    </row>
    <row r="46" spans="1:2" x14ac:dyDescent="0.25">
      <c r="A46" s="17" t="s">
        <v>606</v>
      </c>
      <c r="B46" s="18">
        <v>0</v>
      </c>
    </row>
    <row r="47" spans="1:2" x14ac:dyDescent="0.25">
      <c r="A47" s="17" t="s">
        <v>607</v>
      </c>
      <c r="B47" s="18">
        <v>0</v>
      </c>
    </row>
    <row r="48" spans="1:2" x14ac:dyDescent="0.25">
      <c r="A48" s="17" t="s">
        <v>608</v>
      </c>
      <c r="B48" s="18">
        <v>274.310160994005</v>
      </c>
    </row>
    <row r="49" spans="1:2" x14ac:dyDescent="0.25">
      <c r="A49" s="17" t="s">
        <v>714</v>
      </c>
      <c r="B49" s="18">
        <v>724.64827335071368</v>
      </c>
    </row>
    <row r="50" spans="1:2" x14ac:dyDescent="0.25">
      <c r="A50" s="17" t="s">
        <v>715</v>
      </c>
      <c r="B50" s="18">
        <v>194.06103593887499</v>
      </c>
    </row>
    <row r="51" spans="1:2" x14ac:dyDescent="0.25">
      <c r="A51" s="17" t="s">
        <v>716</v>
      </c>
      <c r="B51" s="18">
        <v>284.91380196935756</v>
      </c>
    </row>
    <row r="52" spans="1:2" x14ac:dyDescent="0.25">
      <c r="A52" s="17" t="s">
        <v>619</v>
      </c>
      <c r="B52" s="18">
        <v>236.55767836093699</v>
      </c>
    </row>
    <row r="53" spans="1:2" x14ac:dyDescent="0.25">
      <c r="A53" s="17" t="s">
        <v>620</v>
      </c>
      <c r="B53" s="18">
        <v>180.73508867312199</v>
      </c>
    </row>
    <row r="54" spans="1:2" x14ac:dyDescent="0.25">
      <c r="A54" s="17" t="s">
        <v>717</v>
      </c>
      <c r="B54" s="18">
        <v>170.12554564098986</v>
      </c>
    </row>
    <row r="55" spans="1:2" x14ac:dyDescent="0.25">
      <c r="A55" s="17" t="s">
        <v>718</v>
      </c>
      <c r="B55" s="18">
        <v>152.91346043119665</v>
      </c>
    </row>
    <row r="56" spans="1:2" x14ac:dyDescent="0.25">
      <c r="A56" s="17" t="s">
        <v>624</v>
      </c>
      <c r="B56" s="18">
        <v>251.01325095684001</v>
      </c>
    </row>
    <row r="57" spans="1:2" x14ac:dyDescent="0.25">
      <c r="A57" s="17" t="s">
        <v>719</v>
      </c>
      <c r="B57" s="18">
        <v>234.26053025449798</v>
      </c>
    </row>
    <row r="58" spans="1:2" x14ac:dyDescent="0.25">
      <c r="A58" s="17" t="s">
        <v>720</v>
      </c>
      <c r="B58" s="18">
        <v>329.30098028925573</v>
      </c>
    </row>
    <row r="59" spans="1:2" x14ac:dyDescent="0.25">
      <c r="A59" s="17" t="s">
        <v>638</v>
      </c>
      <c r="B59" s="18">
        <v>254.309453565659</v>
      </c>
    </row>
    <row r="60" spans="1:2" x14ac:dyDescent="0.25">
      <c r="A60" s="17" t="s">
        <v>721</v>
      </c>
      <c r="B60" s="18">
        <v>196.69216669197678</v>
      </c>
    </row>
    <row r="61" spans="1:2" x14ac:dyDescent="0.25">
      <c r="A61" s="17" t="s">
        <v>722</v>
      </c>
      <c r="B61" s="18">
        <v>537.36506064075229</v>
      </c>
    </row>
    <row r="62" spans="1:2" x14ac:dyDescent="0.25">
      <c r="A62" s="17" t="s">
        <v>723</v>
      </c>
      <c r="B62" s="18">
        <v>185.1248876893151</v>
      </c>
    </row>
    <row r="63" spans="1:2" x14ac:dyDescent="0.25">
      <c r="A63" s="17" t="s">
        <v>724</v>
      </c>
      <c r="B63" s="18">
        <v>198.58798157049037</v>
      </c>
    </row>
    <row r="64" spans="1:2" x14ac:dyDescent="0.25">
      <c r="A64" s="17" t="s">
        <v>725</v>
      </c>
      <c r="B64" s="18">
        <v>306.07221329820248</v>
      </c>
    </row>
    <row r="65" spans="1:2" x14ac:dyDescent="0.25">
      <c r="A65" s="17" t="s">
        <v>726</v>
      </c>
      <c r="B65" s="18">
        <v>-1207.1531942097154</v>
      </c>
    </row>
    <row r="66" spans="1:2" x14ac:dyDescent="0.25">
      <c r="A66" s="17" t="s">
        <v>727</v>
      </c>
      <c r="B66" s="18">
        <v>327.92104690646431</v>
      </c>
    </row>
    <row r="67" spans="1:2" x14ac:dyDescent="0.25">
      <c r="A67" s="17" t="s">
        <v>667</v>
      </c>
      <c r="B67" s="18">
        <v>564.34453606548504</v>
      </c>
    </row>
    <row r="68" spans="1:2" x14ac:dyDescent="0.25">
      <c r="A68" s="17" t="s">
        <v>668</v>
      </c>
      <c r="B68" s="18">
        <v>226.457655348385</v>
      </c>
    </row>
    <row r="69" spans="1:2" x14ac:dyDescent="0.25">
      <c r="A69" s="17" t="s">
        <v>669</v>
      </c>
      <c r="B69" s="18">
        <v>243.706590111292</v>
      </c>
    </row>
    <row r="70" spans="1:2" x14ac:dyDescent="0.25">
      <c r="A70" s="17" t="s">
        <v>670</v>
      </c>
      <c r="B70" s="18">
        <v>256.27100643158201</v>
      </c>
    </row>
    <row r="71" spans="1:2" x14ac:dyDescent="0.25">
      <c r="A71" s="17" t="s">
        <v>671</v>
      </c>
      <c r="B71" s="18">
        <v>223.714307946883</v>
      </c>
    </row>
    <row r="72" spans="1:2" x14ac:dyDescent="0.25">
      <c r="A72" s="17" t="s">
        <v>40</v>
      </c>
      <c r="B72" s="18">
        <v>209.230331653267</v>
      </c>
    </row>
    <row r="73" spans="1:2" x14ac:dyDescent="0.25">
      <c r="A73" s="17" t="s">
        <v>672</v>
      </c>
      <c r="B73" s="18">
        <v>200.878577988584</v>
      </c>
    </row>
    <row r="74" spans="1:2" x14ac:dyDescent="0.25">
      <c r="A74" s="17" t="s">
        <v>673</v>
      </c>
      <c r="B74" s="18">
        <v>188.60057577083299</v>
      </c>
    </row>
    <row r="75" spans="1:2" x14ac:dyDescent="0.25">
      <c r="A75" s="17" t="s">
        <v>188</v>
      </c>
      <c r="B75" s="18">
        <v>797.13032989446504</v>
      </c>
    </row>
    <row r="76" spans="1:2" x14ac:dyDescent="0.25">
      <c r="A76" s="17" t="s">
        <v>728</v>
      </c>
      <c r="B76" s="18">
        <v>1236.3560963799569</v>
      </c>
    </row>
    <row r="77" spans="1:2" x14ac:dyDescent="0.25">
      <c r="A77" s="17" t="s">
        <v>731</v>
      </c>
      <c r="B77" s="18">
        <v>901.64722304751717</v>
      </c>
    </row>
    <row r="78" spans="1:2" x14ac:dyDescent="0.25">
      <c r="A78" s="17" t="s">
        <v>678</v>
      </c>
      <c r="B78" s="18">
        <v>197.99663346489601</v>
      </c>
    </row>
    <row r="79" spans="1:2" x14ac:dyDescent="0.25">
      <c r="A79" s="17" t="s">
        <v>679</v>
      </c>
      <c r="B79" s="18">
        <v>0</v>
      </c>
    </row>
    <row r="80" spans="1:2" x14ac:dyDescent="0.25">
      <c r="A80" s="17" t="s">
        <v>680</v>
      </c>
      <c r="B80" s="18">
        <v>1133.8931397118199</v>
      </c>
    </row>
    <row r="81" spans="1:2" x14ac:dyDescent="0.25">
      <c r="A81" s="17" t="s">
        <v>681</v>
      </c>
      <c r="B81" s="18">
        <v>588.04607852857805</v>
      </c>
    </row>
    <row r="82" spans="1:2" x14ac:dyDescent="0.25">
      <c r="A82" s="17" t="s">
        <v>682</v>
      </c>
      <c r="B82" s="18">
        <v>653.51731883447496</v>
      </c>
    </row>
    <row r="83" spans="1:2" x14ac:dyDescent="0.25">
      <c r="A83" s="17" t="s">
        <v>683</v>
      </c>
      <c r="B83" s="18">
        <v>190.94440583556599</v>
      </c>
    </row>
    <row r="84" spans="1:2" x14ac:dyDescent="0.25">
      <c r="A84" s="17" t="s">
        <v>729</v>
      </c>
      <c r="B84" s="18">
        <v>325.15759820321563</v>
      </c>
    </row>
    <row r="85" spans="1:2" x14ac:dyDescent="0.25">
      <c r="A85" s="17" t="s">
        <v>686</v>
      </c>
      <c r="B85" s="18">
        <v>190.15084296869401</v>
      </c>
    </row>
    <row r="86" spans="1:2" x14ac:dyDescent="0.25">
      <c r="A86" s="17" t="s">
        <v>687</v>
      </c>
      <c r="B86" s="18">
        <v>1198.39575233646</v>
      </c>
    </row>
    <row r="87" spans="1:2" x14ac:dyDescent="0.25">
      <c r="A87" s="17" t="s">
        <v>349</v>
      </c>
      <c r="B87" s="18">
        <v>163.767461272888</v>
      </c>
    </row>
    <row r="88" spans="1:2" x14ac:dyDescent="0.25">
      <c r="A88" s="17" t="s">
        <v>688</v>
      </c>
      <c r="B88" s="18">
        <v>689.37085563436494</v>
      </c>
    </row>
    <row r="89" spans="1:2" x14ac:dyDescent="0.25">
      <c r="A89" s="17" t="s">
        <v>689</v>
      </c>
      <c r="B89" s="18">
        <v>281.58968021342503</v>
      </c>
    </row>
    <row r="90" spans="1:2" x14ac:dyDescent="0.25">
      <c r="A90" s="17" t="s">
        <v>693</v>
      </c>
      <c r="B90" s="18">
        <v>240.54417791441199</v>
      </c>
    </row>
    <row r="91" spans="1:2" x14ac:dyDescent="0.25">
      <c r="A91" s="17" t="s">
        <v>695</v>
      </c>
      <c r="B91" s="18">
        <v>665.79218605231802</v>
      </c>
    </row>
    <row r="92" spans="1:2" x14ac:dyDescent="0.25">
      <c r="A92" s="17" t="s">
        <v>971</v>
      </c>
      <c r="B92" s="18">
        <v>28205.170130776605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7"/>
  <sheetViews>
    <sheetView zoomScale="90" zoomScaleNormal="90" workbookViewId="0">
      <pane ySplit="1" topLeftCell="A2" activePane="bottomLeft" state="frozen"/>
      <selection pane="bottomLeft" activeCell="M2" sqref="M2:M89"/>
    </sheetView>
  </sheetViews>
  <sheetFormatPr defaultRowHeight="15" x14ac:dyDescent="0.25"/>
  <cols>
    <col min="1" max="18" width="12.140625" customWidth="1"/>
  </cols>
  <sheetData>
    <row r="1" spans="1:18" s="11" customFormat="1" ht="135" x14ac:dyDescent="0.25">
      <c r="A1" s="10" t="s">
        <v>978</v>
      </c>
      <c r="B1" s="11" t="s">
        <v>1095</v>
      </c>
      <c r="C1" s="11" t="s">
        <v>1096</v>
      </c>
      <c r="D1" s="11" t="s">
        <v>461</v>
      </c>
      <c r="E1" s="11" t="s">
        <v>556</v>
      </c>
      <c r="F1" s="11" t="s">
        <v>1097</v>
      </c>
      <c r="G1" s="11" t="s">
        <v>1115</v>
      </c>
      <c r="H1" s="11" t="s">
        <v>1116</v>
      </c>
      <c r="I1" s="11" t="s">
        <v>1120</v>
      </c>
      <c r="J1" s="11" t="s">
        <v>1111</v>
      </c>
      <c r="K1" s="11" t="s">
        <v>1110</v>
      </c>
      <c r="L1" s="11" t="s">
        <v>1091</v>
      </c>
      <c r="M1" s="11" t="s">
        <v>1092</v>
      </c>
      <c r="N1" s="11" t="s">
        <v>1093</v>
      </c>
      <c r="O1" s="13" t="s">
        <v>1114</v>
      </c>
      <c r="P1" s="13" t="s">
        <v>1113</v>
      </c>
      <c r="Q1" s="13" t="s">
        <v>1094</v>
      </c>
      <c r="R1" s="13" t="s">
        <v>1112</v>
      </c>
    </row>
    <row r="2" spans="1:18" x14ac:dyDescent="0.25">
      <c r="A2" t="s">
        <v>979</v>
      </c>
      <c r="B2" t="s">
        <v>794</v>
      </c>
      <c r="C2" t="s">
        <v>712</v>
      </c>
      <c r="D2">
        <v>15000</v>
      </c>
      <c r="E2">
        <v>1790</v>
      </c>
      <c r="F2">
        <v>0</v>
      </c>
      <c r="G2">
        <v>0</v>
      </c>
      <c r="H2">
        <v>0</v>
      </c>
      <c r="I2">
        <f>G2</f>
        <v>0</v>
      </c>
      <c r="J2">
        <v>0</v>
      </c>
      <c r="K2">
        <v>175</v>
      </c>
      <c r="M2">
        <v>226.82847362667499</v>
      </c>
      <c r="O2" s="14">
        <f>H2</f>
        <v>0</v>
      </c>
      <c r="P2" s="14">
        <f>I2</f>
        <v>0</v>
      </c>
      <c r="Q2" s="14">
        <f>ROUND(IF(M2&gt;0,SUM(L2:M2),L2),0)</f>
        <v>227</v>
      </c>
      <c r="R2" s="14">
        <f t="shared" ref="R2:R65" si="0">J2</f>
        <v>0</v>
      </c>
    </row>
    <row r="3" spans="1:18" x14ac:dyDescent="0.25">
      <c r="A3" t="s">
        <v>980</v>
      </c>
      <c r="B3" t="s">
        <v>789</v>
      </c>
      <c r="C3" t="s">
        <v>749</v>
      </c>
      <c r="D3">
        <v>0</v>
      </c>
      <c r="E3">
        <v>1790</v>
      </c>
      <c r="F3">
        <v>0</v>
      </c>
      <c r="G3">
        <v>0</v>
      </c>
      <c r="H3">
        <v>0</v>
      </c>
      <c r="I3">
        <f t="shared" ref="I3:I66" si="1">G3</f>
        <v>0</v>
      </c>
      <c r="J3">
        <v>0</v>
      </c>
      <c r="K3">
        <v>175</v>
      </c>
      <c r="L3">
        <f>_xlfn.IFNA(VLOOKUP(C3,Average!$A$1:$B$89,2,0),0)</f>
        <v>0</v>
      </c>
      <c r="M3">
        <v>168.82693044515108</v>
      </c>
      <c r="O3" s="14">
        <f t="shared" ref="O3:O66" si="2">H3</f>
        <v>0</v>
      </c>
      <c r="P3" s="14">
        <f t="shared" ref="P3:P66" si="3">I3</f>
        <v>0</v>
      </c>
      <c r="Q3" s="14">
        <f t="shared" ref="Q3:Q66" si="4">ROUND(IF(M3&gt;0,SUM(L3:M3),L3),0)</f>
        <v>169</v>
      </c>
      <c r="R3" s="14">
        <f t="shared" si="0"/>
        <v>0</v>
      </c>
    </row>
    <row r="4" spans="1:18" x14ac:dyDescent="0.25">
      <c r="A4" t="s">
        <v>981</v>
      </c>
      <c r="B4" t="s">
        <v>746</v>
      </c>
      <c r="C4" t="s">
        <v>667</v>
      </c>
      <c r="D4">
        <v>1268</v>
      </c>
      <c r="E4">
        <v>592</v>
      </c>
      <c r="F4">
        <v>1</v>
      </c>
      <c r="G4">
        <v>385</v>
      </c>
      <c r="H4">
        <v>0</v>
      </c>
      <c r="I4">
        <f t="shared" si="1"/>
        <v>385</v>
      </c>
      <c r="J4">
        <v>0</v>
      </c>
      <c r="K4">
        <v>0</v>
      </c>
      <c r="L4">
        <f>_xlfn.IFNA(VLOOKUP(C4,Average!$A$1:$B$89,2,0),0)</f>
        <v>0</v>
      </c>
      <c r="M4">
        <v>252.13988192450299</v>
      </c>
      <c r="O4" s="14">
        <f t="shared" si="2"/>
        <v>0</v>
      </c>
      <c r="P4" s="14">
        <f t="shared" si="3"/>
        <v>385</v>
      </c>
      <c r="Q4" s="14">
        <f t="shared" si="4"/>
        <v>252</v>
      </c>
      <c r="R4" s="14">
        <f t="shared" si="0"/>
        <v>0</v>
      </c>
    </row>
    <row r="5" spans="1:18" x14ac:dyDescent="0.25">
      <c r="A5" t="s">
        <v>982</v>
      </c>
      <c r="B5" t="s">
        <v>746</v>
      </c>
      <c r="C5" t="s">
        <v>679</v>
      </c>
      <c r="D5">
        <v>741</v>
      </c>
      <c r="E5">
        <v>592</v>
      </c>
      <c r="F5">
        <v>1</v>
      </c>
      <c r="G5">
        <v>385</v>
      </c>
      <c r="H5">
        <v>0</v>
      </c>
      <c r="I5">
        <f t="shared" si="1"/>
        <v>385</v>
      </c>
      <c r="J5">
        <v>0</v>
      </c>
      <c r="K5">
        <v>0</v>
      </c>
      <c r="L5">
        <f>_xlfn.IFNA(VLOOKUP(C5,Average!$A$1:$B$89,2,0),0)</f>
        <v>0</v>
      </c>
      <c r="M5">
        <v>207.59224417002713</v>
      </c>
      <c r="O5" s="14">
        <f t="shared" si="2"/>
        <v>0</v>
      </c>
      <c r="P5" s="14">
        <f t="shared" si="3"/>
        <v>385</v>
      </c>
      <c r="Q5" s="14">
        <f t="shared" si="4"/>
        <v>208</v>
      </c>
      <c r="R5" s="14">
        <f t="shared" si="0"/>
        <v>0</v>
      </c>
    </row>
    <row r="6" spans="1:18" x14ac:dyDescent="0.25">
      <c r="A6" t="s">
        <v>983</v>
      </c>
      <c r="B6" t="s">
        <v>746</v>
      </c>
      <c r="C6" t="s">
        <v>781</v>
      </c>
      <c r="D6">
        <v>806</v>
      </c>
      <c r="E6">
        <v>592</v>
      </c>
      <c r="F6">
        <v>1</v>
      </c>
      <c r="G6">
        <v>385</v>
      </c>
      <c r="H6">
        <v>0</v>
      </c>
      <c r="I6">
        <f t="shared" si="1"/>
        <v>385</v>
      </c>
      <c r="J6">
        <v>0</v>
      </c>
      <c r="K6">
        <v>0</v>
      </c>
      <c r="L6">
        <f>_xlfn.IFNA(VLOOKUP(C6,Average!$A$1:$B$89,2,0),0)</f>
        <v>0</v>
      </c>
      <c r="M6">
        <v>283.73136292169698</v>
      </c>
      <c r="O6" s="14">
        <f t="shared" si="2"/>
        <v>0</v>
      </c>
      <c r="P6" s="14">
        <f t="shared" si="3"/>
        <v>385</v>
      </c>
      <c r="Q6" s="14">
        <f t="shared" si="4"/>
        <v>284</v>
      </c>
      <c r="R6" s="14">
        <f t="shared" si="0"/>
        <v>0</v>
      </c>
    </row>
    <row r="7" spans="1:18" x14ac:dyDescent="0.25">
      <c r="A7" t="s">
        <v>558</v>
      </c>
      <c r="B7" t="s">
        <v>746</v>
      </c>
      <c r="C7" t="s">
        <v>782</v>
      </c>
      <c r="D7">
        <v>1126</v>
      </c>
      <c r="E7">
        <v>592</v>
      </c>
      <c r="F7">
        <v>1</v>
      </c>
      <c r="G7">
        <v>385</v>
      </c>
      <c r="H7">
        <v>0</v>
      </c>
      <c r="I7">
        <f t="shared" si="1"/>
        <v>385</v>
      </c>
      <c r="J7">
        <v>0</v>
      </c>
      <c r="K7">
        <v>0</v>
      </c>
      <c r="L7">
        <f>_xlfn.IFNA(VLOOKUP(C7,Average!$A$1:$B$89,2,0),0)</f>
        <v>0</v>
      </c>
      <c r="M7">
        <v>481.65537146635398</v>
      </c>
      <c r="O7" s="14">
        <f t="shared" si="2"/>
        <v>0</v>
      </c>
      <c r="P7" s="14">
        <f t="shared" si="3"/>
        <v>385</v>
      </c>
      <c r="Q7" s="14">
        <f t="shared" si="4"/>
        <v>482</v>
      </c>
      <c r="R7" s="14">
        <f t="shared" si="0"/>
        <v>0</v>
      </c>
    </row>
    <row r="8" spans="1:18" x14ac:dyDescent="0.25">
      <c r="A8" t="s">
        <v>559</v>
      </c>
      <c r="B8" t="s">
        <v>746</v>
      </c>
      <c r="C8" t="s">
        <v>701</v>
      </c>
      <c r="D8">
        <v>1380</v>
      </c>
      <c r="E8">
        <v>592</v>
      </c>
      <c r="F8">
        <v>1</v>
      </c>
      <c r="G8">
        <v>385</v>
      </c>
      <c r="H8">
        <v>0</v>
      </c>
      <c r="I8">
        <f t="shared" si="1"/>
        <v>385</v>
      </c>
      <c r="J8">
        <v>0</v>
      </c>
      <c r="K8">
        <v>0</v>
      </c>
      <c r="L8">
        <f>_xlfn.IFNA(VLOOKUP(C8,Average!$A$1:$B$89,2,0),0)</f>
        <v>18.188899813061301</v>
      </c>
      <c r="M8">
        <v>135.221124509898</v>
      </c>
      <c r="O8" s="14">
        <f t="shared" si="2"/>
        <v>0</v>
      </c>
      <c r="P8" s="14">
        <f t="shared" si="3"/>
        <v>385</v>
      </c>
      <c r="Q8" s="14">
        <f t="shared" si="4"/>
        <v>153</v>
      </c>
      <c r="R8" s="14">
        <f t="shared" si="0"/>
        <v>0</v>
      </c>
    </row>
    <row r="9" spans="1:18" x14ac:dyDescent="0.25">
      <c r="B9" t="s">
        <v>746</v>
      </c>
      <c r="C9" t="s">
        <v>681</v>
      </c>
      <c r="D9">
        <v>1694</v>
      </c>
      <c r="E9">
        <v>592</v>
      </c>
      <c r="F9">
        <v>1</v>
      </c>
      <c r="G9">
        <v>385</v>
      </c>
      <c r="H9">
        <v>0</v>
      </c>
      <c r="I9">
        <f t="shared" si="1"/>
        <v>385</v>
      </c>
      <c r="J9">
        <v>0</v>
      </c>
      <c r="K9">
        <v>0</v>
      </c>
      <c r="L9">
        <f>_xlfn.IFNA(VLOOKUP(C9,Average!$A$1:$B$89,2,0),0)</f>
        <v>0</v>
      </c>
      <c r="M9">
        <v>346.57501458564514</v>
      </c>
      <c r="O9" s="14">
        <f t="shared" si="2"/>
        <v>0</v>
      </c>
      <c r="P9" s="14">
        <f t="shared" si="3"/>
        <v>385</v>
      </c>
      <c r="Q9" s="14">
        <f t="shared" si="4"/>
        <v>347</v>
      </c>
      <c r="R9" s="14">
        <f t="shared" si="0"/>
        <v>0</v>
      </c>
    </row>
    <row r="10" spans="1:18" x14ac:dyDescent="0.25">
      <c r="B10" t="s">
        <v>746</v>
      </c>
      <c r="C10" t="s">
        <v>708</v>
      </c>
      <c r="D10">
        <v>17236</v>
      </c>
      <c r="E10">
        <v>592</v>
      </c>
      <c r="F10">
        <v>1</v>
      </c>
      <c r="G10">
        <v>385</v>
      </c>
      <c r="H10">
        <v>0</v>
      </c>
      <c r="I10">
        <f t="shared" si="1"/>
        <v>385</v>
      </c>
      <c r="J10">
        <v>0</v>
      </c>
      <c r="K10">
        <v>0</v>
      </c>
      <c r="L10">
        <f>_xlfn.IFNA(VLOOKUP(C10,Average!$A$1:$B$89,2,0),0)</f>
        <v>82.1737961586512</v>
      </c>
      <c r="M10">
        <v>55.198648603495911</v>
      </c>
      <c r="O10" s="14">
        <f t="shared" si="2"/>
        <v>0</v>
      </c>
      <c r="P10" s="14">
        <f t="shared" si="3"/>
        <v>385</v>
      </c>
      <c r="Q10" s="14">
        <f t="shared" si="4"/>
        <v>137</v>
      </c>
      <c r="R10" s="14">
        <f t="shared" si="0"/>
        <v>0</v>
      </c>
    </row>
    <row r="11" spans="1:18" x14ac:dyDescent="0.25">
      <c r="B11" t="s">
        <v>746</v>
      </c>
      <c r="C11" t="s">
        <v>589</v>
      </c>
      <c r="D11">
        <v>9432</v>
      </c>
      <c r="E11">
        <v>592</v>
      </c>
      <c r="F11">
        <v>1</v>
      </c>
      <c r="G11">
        <v>385</v>
      </c>
      <c r="H11">
        <v>0</v>
      </c>
      <c r="I11">
        <f t="shared" si="1"/>
        <v>385</v>
      </c>
      <c r="J11">
        <v>0</v>
      </c>
      <c r="K11">
        <v>0</v>
      </c>
      <c r="L11">
        <f>_xlfn.IFNA(VLOOKUP(C11,Average!$A$1:$B$89,2,0),0)</f>
        <v>0</v>
      </c>
      <c r="M11">
        <v>702.59379773739283</v>
      </c>
      <c r="O11" s="14">
        <f t="shared" si="2"/>
        <v>0</v>
      </c>
      <c r="P11" s="14">
        <f t="shared" si="3"/>
        <v>385</v>
      </c>
      <c r="Q11" s="14">
        <f t="shared" si="4"/>
        <v>703</v>
      </c>
      <c r="R11" s="14">
        <f t="shared" si="0"/>
        <v>0</v>
      </c>
    </row>
    <row r="12" spans="1:18" x14ac:dyDescent="0.25">
      <c r="B12" t="s">
        <v>746</v>
      </c>
      <c r="C12" t="s">
        <v>176</v>
      </c>
      <c r="D12">
        <v>3853</v>
      </c>
      <c r="E12">
        <v>592</v>
      </c>
      <c r="F12">
        <v>1</v>
      </c>
      <c r="G12">
        <v>385</v>
      </c>
      <c r="H12">
        <v>0</v>
      </c>
      <c r="I12">
        <f t="shared" si="1"/>
        <v>385</v>
      </c>
      <c r="J12">
        <v>0</v>
      </c>
      <c r="K12">
        <v>0</v>
      </c>
      <c r="L12">
        <f>_xlfn.IFNA(VLOOKUP(C12,Average!$A$1:$B$89,2,0),0)</f>
        <v>114.11237894559</v>
      </c>
      <c r="M12">
        <v>208.13599801605801</v>
      </c>
      <c r="O12" s="14">
        <f t="shared" si="2"/>
        <v>0</v>
      </c>
      <c r="P12" s="14">
        <f t="shared" si="3"/>
        <v>385</v>
      </c>
      <c r="Q12" s="14">
        <f t="shared" si="4"/>
        <v>322</v>
      </c>
      <c r="R12" s="14">
        <f t="shared" si="0"/>
        <v>0</v>
      </c>
    </row>
    <row r="13" spans="1:18" x14ac:dyDescent="0.25">
      <c r="B13" t="s">
        <v>746</v>
      </c>
      <c r="C13" t="s">
        <v>578</v>
      </c>
      <c r="D13">
        <v>16553</v>
      </c>
      <c r="E13">
        <v>592</v>
      </c>
      <c r="F13">
        <v>1</v>
      </c>
      <c r="G13">
        <v>385</v>
      </c>
      <c r="H13">
        <v>0</v>
      </c>
      <c r="I13">
        <f t="shared" si="1"/>
        <v>385</v>
      </c>
      <c r="J13">
        <v>0</v>
      </c>
      <c r="K13">
        <v>0</v>
      </c>
      <c r="L13">
        <f>_xlfn.IFNA(VLOOKUP(C13,Average!$A$1:$B$89,2,0),0)</f>
        <v>0</v>
      </c>
      <c r="M13">
        <v>195.42599511542815</v>
      </c>
      <c r="O13" s="14">
        <f t="shared" si="2"/>
        <v>0</v>
      </c>
      <c r="P13" s="14">
        <f t="shared" si="3"/>
        <v>385</v>
      </c>
      <c r="Q13" s="14">
        <f t="shared" si="4"/>
        <v>195</v>
      </c>
      <c r="R13" s="14">
        <f t="shared" si="0"/>
        <v>0</v>
      </c>
    </row>
    <row r="14" spans="1:18" x14ac:dyDescent="0.25">
      <c r="B14" t="s">
        <v>746</v>
      </c>
      <c r="C14" t="s">
        <v>113</v>
      </c>
      <c r="D14">
        <v>4680</v>
      </c>
      <c r="E14">
        <v>592</v>
      </c>
      <c r="F14">
        <v>1</v>
      </c>
      <c r="G14">
        <v>385</v>
      </c>
      <c r="H14">
        <v>0</v>
      </c>
      <c r="I14">
        <f t="shared" si="1"/>
        <v>385</v>
      </c>
      <c r="J14">
        <v>0</v>
      </c>
      <c r="K14">
        <v>0</v>
      </c>
      <c r="L14">
        <f>_xlfn.IFNA(VLOOKUP(C14,Average!$A$1:$B$89,2,0),0)</f>
        <v>67.6588701832966</v>
      </c>
      <c r="M14">
        <v>209.00276940939801</v>
      </c>
      <c r="O14" s="14">
        <f t="shared" si="2"/>
        <v>0</v>
      </c>
      <c r="P14" s="14">
        <f t="shared" si="3"/>
        <v>385</v>
      </c>
      <c r="Q14" s="14">
        <f t="shared" si="4"/>
        <v>277</v>
      </c>
      <c r="R14" s="14">
        <f t="shared" si="0"/>
        <v>0</v>
      </c>
    </row>
    <row r="15" spans="1:18" x14ac:dyDescent="0.25">
      <c r="B15" t="s">
        <v>746</v>
      </c>
      <c r="C15" t="s">
        <v>40</v>
      </c>
      <c r="D15">
        <v>4312</v>
      </c>
      <c r="E15">
        <v>592</v>
      </c>
      <c r="F15">
        <v>1</v>
      </c>
      <c r="G15">
        <v>385</v>
      </c>
      <c r="H15">
        <v>0</v>
      </c>
      <c r="I15">
        <f t="shared" si="1"/>
        <v>385</v>
      </c>
      <c r="J15">
        <v>0</v>
      </c>
      <c r="K15">
        <v>0</v>
      </c>
      <c r="L15">
        <f>_xlfn.IFNA(VLOOKUP(C15,Average!$A$1:$B$89,2,0),0)</f>
        <v>129.19468698529599</v>
      </c>
      <c r="M15">
        <v>882.41059434545696</v>
      </c>
      <c r="O15" s="14">
        <f t="shared" si="2"/>
        <v>0</v>
      </c>
      <c r="P15" s="14">
        <f t="shared" si="3"/>
        <v>385</v>
      </c>
      <c r="Q15" s="14">
        <f t="shared" si="4"/>
        <v>1012</v>
      </c>
      <c r="R15" s="14">
        <f t="shared" si="0"/>
        <v>0</v>
      </c>
    </row>
    <row r="16" spans="1:18" x14ac:dyDescent="0.25">
      <c r="B16" t="s">
        <v>746</v>
      </c>
      <c r="C16" t="s">
        <v>620</v>
      </c>
      <c r="D16">
        <v>474</v>
      </c>
      <c r="E16">
        <v>592</v>
      </c>
      <c r="F16">
        <v>1</v>
      </c>
      <c r="G16">
        <v>385</v>
      </c>
      <c r="H16">
        <v>0</v>
      </c>
      <c r="I16">
        <f t="shared" si="1"/>
        <v>385</v>
      </c>
      <c r="J16">
        <v>0</v>
      </c>
      <c r="K16">
        <v>0</v>
      </c>
      <c r="L16">
        <f>_xlfn.IFNA(VLOOKUP(C16,Average!$A$1:$B$89,2,0),0)</f>
        <v>0</v>
      </c>
      <c r="M16">
        <v>973.05905863206101</v>
      </c>
      <c r="O16" s="14">
        <f t="shared" si="2"/>
        <v>0</v>
      </c>
      <c r="P16" s="14">
        <f t="shared" si="3"/>
        <v>385</v>
      </c>
      <c r="Q16" s="14">
        <f t="shared" si="4"/>
        <v>973</v>
      </c>
      <c r="R16" s="14">
        <f t="shared" si="0"/>
        <v>0</v>
      </c>
    </row>
    <row r="17" spans="2:18" x14ac:dyDescent="0.25">
      <c r="B17" t="s">
        <v>746</v>
      </c>
      <c r="C17" t="s">
        <v>716</v>
      </c>
      <c r="D17">
        <v>3624</v>
      </c>
      <c r="E17">
        <v>592</v>
      </c>
      <c r="F17">
        <v>1</v>
      </c>
      <c r="G17">
        <v>385</v>
      </c>
      <c r="H17">
        <v>0</v>
      </c>
      <c r="I17">
        <f t="shared" si="1"/>
        <v>385</v>
      </c>
      <c r="J17">
        <v>0</v>
      </c>
      <c r="K17">
        <v>0</v>
      </c>
      <c r="L17">
        <f>_xlfn.IFNA(VLOOKUP(C17,Average!$A$1:$B$89,2,0),0)</f>
        <v>0</v>
      </c>
      <c r="M17">
        <v>408.47283392937101</v>
      </c>
      <c r="O17" s="14">
        <f t="shared" si="2"/>
        <v>0</v>
      </c>
      <c r="P17" s="14">
        <f t="shared" si="3"/>
        <v>385</v>
      </c>
      <c r="Q17" s="14">
        <f t="shared" si="4"/>
        <v>408</v>
      </c>
      <c r="R17" s="14">
        <f t="shared" si="0"/>
        <v>0</v>
      </c>
    </row>
    <row r="18" spans="2:18" x14ac:dyDescent="0.25">
      <c r="B18" t="s">
        <v>746</v>
      </c>
      <c r="C18" t="s">
        <v>715</v>
      </c>
      <c r="D18">
        <v>1254</v>
      </c>
      <c r="E18">
        <v>592</v>
      </c>
      <c r="F18">
        <v>1</v>
      </c>
      <c r="G18">
        <v>385</v>
      </c>
      <c r="H18">
        <v>0</v>
      </c>
      <c r="I18">
        <f t="shared" si="1"/>
        <v>385</v>
      </c>
      <c r="J18">
        <v>0</v>
      </c>
      <c r="K18">
        <v>0</v>
      </c>
      <c r="L18">
        <f>_xlfn.IFNA(VLOOKUP(C18,Average!$A$1:$B$89,2,0),0)</f>
        <v>0</v>
      </c>
      <c r="M18">
        <v>92.508079061709736</v>
      </c>
      <c r="O18" s="14">
        <f t="shared" si="2"/>
        <v>0</v>
      </c>
      <c r="P18" s="14">
        <f t="shared" si="3"/>
        <v>385</v>
      </c>
      <c r="Q18" s="14">
        <f t="shared" si="4"/>
        <v>93</v>
      </c>
      <c r="R18" s="14">
        <f t="shared" si="0"/>
        <v>0</v>
      </c>
    </row>
    <row r="19" spans="2:18" x14ac:dyDescent="0.25">
      <c r="B19" t="s">
        <v>746</v>
      </c>
      <c r="C19" t="s">
        <v>608</v>
      </c>
      <c r="D19">
        <v>2596</v>
      </c>
      <c r="E19">
        <v>592</v>
      </c>
      <c r="F19">
        <v>1</v>
      </c>
      <c r="G19">
        <v>385</v>
      </c>
      <c r="H19">
        <v>0</v>
      </c>
      <c r="I19">
        <f t="shared" si="1"/>
        <v>385</v>
      </c>
      <c r="J19">
        <v>0</v>
      </c>
      <c r="K19">
        <v>0</v>
      </c>
      <c r="L19">
        <f>_xlfn.IFNA(VLOOKUP(C19,Average!$A$1:$B$89,2,0),0)</f>
        <v>0</v>
      </c>
      <c r="M19">
        <v>904.71928806456481</v>
      </c>
      <c r="O19" s="14">
        <f t="shared" si="2"/>
        <v>0</v>
      </c>
      <c r="P19" s="14">
        <f t="shared" si="3"/>
        <v>385</v>
      </c>
      <c r="Q19" s="14">
        <f t="shared" si="4"/>
        <v>905</v>
      </c>
      <c r="R19" s="14">
        <f t="shared" si="0"/>
        <v>0</v>
      </c>
    </row>
    <row r="20" spans="2:18" x14ac:dyDescent="0.25">
      <c r="B20" t="s">
        <v>746</v>
      </c>
      <c r="C20" t="s">
        <v>719</v>
      </c>
      <c r="D20">
        <v>2067</v>
      </c>
      <c r="E20">
        <v>592</v>
      </c>
      <c r="F20">
        <v>1</v>
      </c>
      <c r="G20">
        <v>385</v>
      </c>
      <c r="H20">
        <v>0</v>
      </c>
      <c r="I20">
        <f t="shared" si="1"/>
        <v>385</v>
      </c>
      <c r="J20">
        <v>0</v>
      </c>
      <c r="K20">
        <v>0</v>
      </c>
      <c r="L20">
        <f>_xlfn.IFNA(VLOOKUP(C20,Average!$A$1:$B$89,2,0),0)</f>
        <v>155.43790297438431</v>
      </c>
      <c r="M20">
        <v>283.93268128876895</v>
      </c>
      <c r="O20" s="14">
        <f t="shared" si="2"/>
        <v>0</v>
      </c>
      <c r="P20" s="14">
        <f t="shared" si="3"/>
        <v>385</v>
      </c>
      <c r="Q20" s="14">
        <f t="shared" si="4"/>
        <v>439</v>
      </c>
      <c r="R20" s="14">
        <f t="shared" si="0"/>
        <v>0</v>
      </c>
    </row>
    <row r="21" spans="2:18" x14ac:dyDescent="0.25">
      <c r="B21" t="s">
        <v>746</v>
      </c>
      <c r="C21" t="s">
        <v>720</v>
      </c>
      <c r="D21">
        <v>18254</v>
      </c>
      <c r="E21">
        <v>592</v>
      </c>
      <c r="F21">
        <v>1</v>
      </c>
      <c r="G21">
        <v>385</v>
      </c>
      <c r="H21">
        <v>0</v>
      </c>
      <c r="I21">
        <f t="shared" si="1"/>
        <v>385</v>
      </c>
      <c r="J21">
        <v>0</v>
      </c>
      <c r="K21">
        <v>0</v>
      </c>
      <c r="L21">
        <f>_xlfn.IFNA(VLOOKUP(C21,Average!$A$1:$B$89,2,0),0)</f>
        <v>24.221823028943703</v>
      </c>
      <c r="M21">
        <v>212.05430036492999</v>
      </c>
      <c r="O21" s="14">
        <f t="shared" si="2"/>
        <v>0</v>
      </c>
      <c r="P21" s="14">
        <f t="shared" si="3"/>
        <v>385</v>
      </c>
      <c r="Q21" s="14">
        <f t="shared" si="4"/>
        <v>236</v>
      </c>
      <c r="R21" s="14">
        <f t="shared" si="0"/>
        <v>0</v>
      </c>
    </row>
    <row r="22" spans="2:18" x14ac:dyDescent="0.25">
      <c r="B22" t="s">
        <v>746</v>
      </c>
      <c r="C22" t="s">
        <v>724</v>
      </c>
      <c r="D22">
        <v>2565</v>
      </c>
      <c r="E22">
        <v>592</v>
      </c>
      <c r="F22">
        <v>1</v>
      </c>
      <c r="G22">
        <v>385</v>
      </c>
      <c r="H22">
        <v>0</v>
      </c>
      <c r="I22">
        <f t="shared" si="1"/>
        <v>385</v>
      </c>
      <c r="J22">
        <v>0</v>
      </c>
      <c r="K22">
        <v>0</v>
      </c>
      <c r="L22">
        <f>_xlfn.IFNA(VLOOKUP(C22,Average!$A$1:$B$89,2,0),0)</f>
        <v>197.56781676529599</v>
      </c>
      <c r="M22">
        <v>103.17851131961</v>
      </c>
      <c r="O22" s="14">
        <f t="shared" si="2"/>
        <v>0</v>
      </c>
      <c r="P22" s="14">
        <f t="shared" si="3"/>
        <v>385</v>
      </c>
      <c r="Q22" s="14">
        <f t="shared" si="4"/>
        <v>301</v>
      </c>
      <c r="R22" s="14">
        <f t="shared" si="0"/>
        <v>0</v>
      </c>
    </row>
    <row r="23" spans="2:18" x14ac:dyDescent="0.25">
      <c r="B23" t="s">
        <v>746</v>
      </c>
      <c r="C23" t="s">
        <v>797</v>
      </c>
      <c r="D23">
        <v>3987</v>
      </c>
      <c r="E23">
        <v>592</v>
      </c>
      <c r="F23">
        <v>1</v>
      </c>
      <c r="G23">
        <v>385</v>
      </c>
      <c r="H23">
        <v>0</v>
      </c>
      <c r="I23">
        <f t="shared" si="1"/>
        <v>385</v>
      </c>
      <c r="J23">
        <v>0</v>
      </c>
      <c r="K23">
        <v>0</v>
      </c>
      <c r="L23">
        <f>_xlfn.IFNA(VLOOKUP(C23,Average!$A$1:$B$89,2,0),0)</f>
        <v>0</v>
      </c>
      <c r="M23">
        <v>172.68870631895501</v>
      </c>
      <c r="O23" s="14">
        <f t="shared" si="2"/>
        <v>0</v>
      </c>
      <c r="P23" s="14">
        <f t="shared" si="3"/>
        <v>385</v>
      </c>
      <c r="Q23" s="14">
        <f t="shared" si="4"/>
        <v>173</v>
      </c>
      <c r="R23" s="14">
        <f t="shared" si="0"/>
        <v>0</v>
      </c>
    </row>
    <row r="24" spans="2:18" x14ac:dyDescent="0.25">
      <c r="B24" t="s">
        <v>746</v>
      </c>
      <c r="C24" t="s">
        <v>798</v>
      </c>
      <c r="D24">
        <v>306</v>
      </c>
      <c r="E24">
        <v>592</v>
      </c>
      <c r="F24">
        <v>1</v>
      </c>
      <c r="G24">
        <v>385</v>
      </c>
      <c r="H24">
        <v>0</v>
      </c>
      <c r="I24">
        <f t="shared" si="1"/>
        <v>385</v>
      </c>
      <c r="J24">
        <v>0</v>
      </c>
      <c r="K24">
        <v>0</v>
      </c>
      <c r="L24">
        <f>_xlfn.IFNA(VLOOKUP(C24,Average!$A$1:$B$89,2,0),0)</f>
        <v>0</v>
      </c>
      <c r="M24">
        <v>197.95631394443501</v>
      </c>
      <c r="O24" s="14">
        <f t="shared" si="2"/>
        <v>0</v>
      </c>
      <c r="P24" s="14">
        <f t="shared" si="3"/>
        <v>385</v>
      </c>
      <c r="Q24" s="14">
        <f t="shared" si="4"/>
        <v>198</v>
      </c>
      <c r="R24" s="14">
        <f t="shared" si="0"/>
        <v>0</v>
      </c>
    </row>
    <row r="25" spans="2:18" x14ac:dyDescent="0.25">
      <c r="B25" t="s">
        <v>746</v>
      </c>
      <c r="C25" t="s">
        <v>784</v>
      </c>
      <c r="D25">
        <v>174000</v>
      </c>
      <c r="E25">
        <v>592</v>
      </c>
      <c r="F25">
        <v>1</v>
      </c>
      <c r="G25">
        <v>385</v>
      </c>
      <c r="H25">
        <v>0</v>
      </c>
      <c r="I25">
        <f t="shared" si="1"/>
        <v>385</v>
      </c>
      <c r="J25">
        <v>0</v>
      </c>
      <c r="K25">
        <v>0</v>
      </c>
      <c r="L25">
        <f>_xlfn.IFNA(VLOOKUP(C25,Average!$A$1:$B$89,2,0),0)</f>
        <v>0</v>
      </c>
      <c r="M25">
        <v>200.27204025340299</v>
      </c>
      <c r="O25" s="14">
        <f t="shared" si="2"/>
        <v>0</v>
      </c>
      <c r="P25" s="14">
        <f t="shared" si="3"/>
        <v>385</v>
      </c>
      <c r="Q25" s="14">
        <f t="shared" si="4"/>
        <v>200</v>
      </c>
      <c r="R25" s="14">
        <f t="shared" si="0"/>
        <v>0</v>
      </c>
    </row>
    <row r="26" spans="2:18" x14ac:dyDescent="0.25">
      <c r="B26" t="s">
        <v>746</v>
      </c>
      <c r="C26" t="s">
        <v>359</v>
      </c>
      <c r="D26">
        <v>895</v>
      </c>
      <c r="E26">
        <v>592</v>
      </c>
      <c r="F26">
        <v>1</v>
      </c>
      <c r="G26">
        <v>385</v>
      </c>
      <c r="H26">
        <v>0</v>
      </c>
      <c r="I26">
        <f t="shared" si="1"/>
        <v>385</v>
      </c>
      <c r="J26">
        <v>0</v>
      </c>
      <c r="K26">
        <v>0</v>
      </c>
      <c r="L26">
        <f>_xlfn.IFNA(VLOOKUP(C26,Average!$A$1:$B$89,2,0),0)</f>
        <v>-18.008639482232699</v>
      </c>
      <c r="M26">
        <v>442.99223067910606</v>
      </c>
      <c r="O26" s="14">
        <f t="shared" si="2"/>
        <v>0</v>
      </c>
      <c r="P26" s="14">
        <f t="shared" si="3"/>
        <v>385</v>
      </c>
      <c r="Q26" s="14">
        <f t="shared" si="4"/>
        <v>425</v>
      </c>
      <c r="R26" s="14">
        <f t="shared" si="0"/>
        <v>0</v>
      </c>
    </row>
    <row r="27" spans="2:18" x14ac:dyDescent="0.25">
      <c r="B27" t="s">
        <v>746</v>
      </c>
      <c r="C27" t="s">
        <v>354</v>
      </c>
      <c r="D27">
        <v>7539</v>
      </c>
      <c r="E27">
        <v>592</v>
      </c>
      <c r="F27">
        <v>1</v>
      </c>
      <c r="G27">
        <v>385</v>
      </c>
      <c r="H27">
        <v>0</v>
      </c>
      <c r="I27">
        <f t="shared" si="1"/>
        <v>385</v>
      </c>
      <c r="J27">
        <v>0</v>
      </c>
      <c r="K27">
        <v>0</v>
      </c>
      <c r="L27">
        <f>_xlfn.IFNA(VLOOKUP(C27,Average!$A$1:$B$89,2,0),0)</f>
        <v>-89.197133429644396</v>
      </c>
      <c r="M27">
        <v>509.63633824233</v>
      </c>
      <c r="O27" s="14">
        <f t="shared" si="2"/>
        <v>0</v>
      </c>
      <c r="P27" s="14">
        <f t="shared" si="3"/>
        <v>385</v>
      </c>
      <c r="Q27" s="14">
        <f t="shared" si="4"/>
        <v>420</v>
      </c>
      <c r="R27" s="14">
        <f t="shared" si="0"/>
        <v>0</v>
      </c>
    </row>
    <row r="28" spans="2:18" x14ac:dyDescent="0.25">
      <c r="B28" t="s">
        <v>746</v>
      </c>
      <c r="C28" t="s">
        <v>325</v>
      </c>
      <c r="D28">
        <v>11183</v>
      </c>
      <c r="E28">
        <v>592</v>
      </c>
      <c r="F28">
        <v>1</v>
      </c>
      <c r="G28">
        <v>385</v>
      </c>
      <c r="H28">
        <v>0</v>
      </c>
      <c r="I28">
        <f t="shared" si="1"/>
        <v>385</v>
      </c>
      <c r="J28">
        <v>0</v>
      </c>
      <c r="K28">
        <v>0</v>
      </c>
      <c r="L28">
        <f>_xlfn.IFNA(VLOOKUP(C28,Average!$A$1:$B$89,2,0),0)</f>
        <v>149.70662591929599</v>
      </c>
      <c r="M28">
        <v>165.83865554663333</v>
      </c>
      <c r="O28" s="14">
        <f t="shared" si="2"/>
        <v>0</v>
      </c>
      <c r="P28" s="14">
        <f t="shared" si="3"/>
        <v>385</v>
      </c>
      <c r="Q28" s="14">
        <f t="shared" si="4"/>
        <v>316</v>
      </c>
      <c r="R28" s="14">
        <f t="shared" si="0"/>
        <v>0</v>
      </c>
    </row>
    <row r="29" spans="2:18" x14ac:dyDescent="0.25">
      <c r="B29" t="s">
        <v>746</v>
      </c>
      <c r="C29" t="s">
        <v>602</v>
      </c>
      <c r="D29">
        <v>2022</v>
      </c>
      <c r="E29">
        <v>592</v>
      </c>
      <c r="F29">
        <v>1</v>
      </c>
      <c r="G29">
        <v>385</v>
      </c>
      <c r="H29">
        <v>0</v>
      </c>
      <c r="I29">
        <f t="shared" si="1"/>
        <v>385</v>
      </c>
      <c r="J29">
        <v>0</v>
      </c>
      <c r="K29">
        <v>0</v>
      </c>
      <c r="L29">
        <f>_xlfn.IFNA(VLOOKUP(C29,Average!$A$1:$B$89,2,0),0)</f>
        <v>0</v>
      </c>
      <c r="M29">
        <v>201.40014392190099</v>
      </c>
      <c r="O29" s="14">
        <f t="shared" si="2"/>
        <v>0</v>
      </c>
      <c r="P29" s="14">
        <f t="shared" si="3"/>
        <v>385</v>
      </c>
      <c r="Q29" s="14">
        <f t="shared" si="4"/>
        <v>201</v>
      </c>
      <c r="R29" s="14">
        <f t="shared" si="0"/>
        <v>0</v>
      </c>
    </row>
    <row r="30" spans="2:18" x14ac:dyDescent="0.25">
      <c r="B30" t="s">
        <v>746</v>
      </c>
      <c r="C30" t="s">
        <v>711</v>
      </c>
      <c r="D30">
        <v>5579</v>
      </c>
      <c r="E30">
        <v>592</v>
      </c>
      <c r="F30">
        <v>1</v>
      </c>
      <c r="G30">
        <v>385</v>
      </c>
      <c r="H30">
        <v>0</v>
      </c>
      <c r="I30">
        <f t="shared" si="1"/>
        <v>385</v>
      </c>
      <c r="J30">
        <v>0</v>
      </c>
      <c r="K30">
        <v>0</v>
      </c>
      <c r="L30">
        <f>_xlfn.IFNA(VLOOKUP(C30,Average!$A$1:$B$89,2,0),0)</f>
        <v>63.6369213727084</v>
      </c>
      <c r="M30">
        <v>202.74214980694001</v>
      </c>
      <c r="O30" s="14">
        <f t="shared" si="2"/>
        <v>0</v>
      </c>
      <c r="P30" s="14">
        <f t="shared" si="3"/>
        <v>385</v>
      </c>
      <c r="Q30" s="14">
        <f t="shared" si="4"/>
        <v>266</v>
      </c>
      <c r="R30" s="14">
        <f t="shared" si="0"/>
        <v>0</v>
      </c>
    </row>
    <row r="31" spans="2:18" x14ac:dyDescent="0.25">
      <c r="B31" t="s">
        <v>746</v>
      </c>
      <c r="C31" t="s">
        <v>599</v>
      </c>
      <c r="D31">
        <v>5883</v>
      </c>
      <c r="E31">
        <v>592</v>
      </c>
      <c r="F31">
        <v>1</v>
      </c>
      <c r="G31">
        <v>385</v>
      </c>
      <c r="H31">
        <v>0</v>
      </c>
      <c r="I31">
        <f t="shared" si="1"/>
        <v>385</v>
      </c>
      <c r="J31">
        <v>0</v>
      </c>
      <c r="K31">
        <v>0</v>
      </c>
      <c r="L31">
        <f>_xlfn.IFNA(VLOOKUP(C31,Average!$A$1:$B$89,2,0),0)</f>
        <v>0</v>
      </c>
      <c r="M31">
        <v>224.43932065849788</v>
      </c>
      <c r="O31" s="14">
        <f t="shared" si="2"/>
        <v>0</v>
      </c>
      <c r="P31" s="14">
        <f t="shared" si="3"/>
        <v>385</v>
      </c>
      <c r="Q31" s="14">
        <f t="shared" si="4"/>
        <v>224</v>
      </c>
      <c r="R31" s="14">
        <f t="shared" si="0"/>
        <v>0</v>
      </c>
    </row>
    <row r="32" spans="2:18" x14ac:dyDescent="0.25">
      <c r="B32" t="s">
        <v>746</v>
      </c>
      <c r="C32" t="s">
        <v>309</v>
      </c>
      <c r="D32">
        <v>4035</v>
      </c>
      <c r="E32">
        <v>592</v>
      </c>
      <c r="F32">
        <v>1</v>
      </c>
      <c r="G32">
        <v>385</v>
      </c>
      <c r="H32">
        <v>0</v>
      </c>
      <c r="I32">
        <f t="shared" si="1"/>
        <v>385</v>
      </c>
      <c r="J32">
        <v>0</v>
      </c>
      <c r="K32">
        <v>0</v>
      </c>
      <c r="L32">
        <f>_xlfn.IFNA(VLOOKUP(C32,Average!$A$1:$B$89,2,0),0)</f>
        <v>111.095917337649</v>
      </c>
      <c r="M32">
        <v>427.17322762527698</v>
      </c>
      <c r="O32" s="14">
        <f t="shared" si="2"/>
        <v>0</v>
      </c>
      <c r="P32" s="14">
        <f t="shared" si="3"/>
        <v>385</v>
      </c>
      <c r="Q32" s="14">
        <f t="shared" si="4"/>
        <v>538</v>
      </c>
      <c r="R32" s="14">
        <f t="shared" si="0"/>
        <v>0</v>
      </c>
    </row>
    <row r="33" spans="2:18" x14ac:dyDescent="0.25">
      <c r="B33" t="s">
        <v>746</v>
      </c>
      <c r="C33" t="s">
        <v>710</v>
      </c>
      <c r="D33">
        <v>2273</v>
      </c>
      <c r="E33">
        <v>592</v>
      </c>
      <c r="F33">
        <v>1</v>
      </c>
      <c r="G33">
        <v>385</v>
      </c>
      <c r="H33">
        <v>0</v>
      </c>
      <c r="I33">
        <f t="shared" si="1"/>
        <v>385</v>
      </c>
      <c r="J33">
        <v>0</v>
      </c>
      <c r="K33">
        <v>0</v>
      </c>
      <c r="L33">
        <f>_xlfn.IFNA(VLOOKUP(C33,Average!$A$1:$B$89,2,0),0)</f>
        <v>0</v>
      </c>
      <c r="M33">
        <v>141.25156379087099</v>
      </c>
      <c r="O33" s="14">
        <f t="shared" si="2"/>
        <v>0</v>
      </c>
      <c r="P33" s="14">
        <f t="shared" si="3"/>
        <v>385</v>
      </c>
      <c r="Q33" s="14">
        <f t="shared" si="4"/>
        <v>141</v>
      </c>
      <c r="R33" s="14">
        <f t="shared" si="0"/>
        <v>0</v>
      </c>
    </row>
    <row r="34" spans="2:18" x14ac:dyDescent="0.25">
      <c r="B34" t="s">
        <v>746</v>
      </c>
      <c r="C34" t="s">
        <v>590</v>
      </c>
      <c r="D34">
        <v>5337</v>
      </c>
      <c r="E34">
        <v>592</v>
      </c>
      <c r="F34">
        <v>1</v>
      </c>
      <c r="G34">
        <v>385</v>
      </c>
      <c r="H34">
        <v>0</v>
      </c>
      <c r="I34">
        <f t="shared" si="1"/>
        <v>385</v>
      </c>
      <c r="J34">
        <v>0</v>
      </c>
      <c r="K34">
        <v>0</v>
      </c>
      <c r="L34">
        <f>_xlfn.IFNA(VLOOKUP(C34,Average!$A$1:$B$89,2,0),0)</f>
        <v>0</v>
      </c>
      <c r="M34">
        <v>254.601235288373</v>
      </c>
      <c r="O34" s="14">
        <f t="shared" si="2"/>
        <v>0</v>
      </c>
      <c r="P34" s="14">
        <f t="shared" si="3"/>
        <v>385</v>
      </c>
      <c r="Q34" s="14">
        <f t="shared" si="4"/>
        <v>255</v>
      </c>
      <c r="R34" s="14">
        <f t="shared" si="0"/>
        <v>0</v>
      </c>
    </row>
    <row r="35" spans="2:18" x14ac:dyDescent="0.25">
      <c r="B35" t="s">
        <v>746</v>
      </c>
      <c r="C35" t="s">
        <v>725</v>
      </c>
      <c r="D35">
        <v>2460</v>
      </c>
      <c r="E35">
        <v>592</v>
      </c>
      <c r="F35">
        <v>1</v>
      </c>
      <c r="G35">
        <v>385</v>
      </c>
      <c r="H35">
        <v>0</v>
      </c>
      <c r="I35">
        <f t="shared" si="1"/>
        <v>385</v>
      </c>
      <c r="J35">
        <v>0</v>
      </c>
      <c r="K35">
        <v>0</v>
      </c>
      <c r="L35">
        <f>_xlfn.IFNA(VLOOKUP(C35,Average!$A$1:$B$89,2,0),0)</f>
        <v>176.251488069179</v>
      </c>
      <c r="M35">
        <v>211.94110708979599</v>
      </c>
      <c r="O35" s="14">
        <f t="shared" si="2"/>
        <v>0</v>
      </c>
      <c r="P35" s="14">
        <f t="shared" si="3"/>
        <v>385</v>
      </c>
      <c r="Q35" s="14">
        <f t="shared" si="4"/>
        <v>388</v>
      </c>
      <c r="R35" s="14">
        <f t="shared" si="0"/>
        <v>0</v>
      </c>
    </row>
    <row r="36" spans="2:18" x14ac:dyDescent="0.25">
      <c r="B36" t="s">
        <v>746</v>
      </c>
      <c r="C36" t="s">
        <v>198</v>
      </c>
      <c r="D36">
        <v>32692</v>
      </c>
      <c r="E36">
        <v>592</v>
      </c>
      <c r="F36">
        <v>1</v>
      </c>
      <c r="G36">
        <v>385</v>
      </c>
      <c r="H36">
        <v>0</v>
      </c>
      <c r="I36">
        <f t="shared" si="1"/>
        <v>385</v>
      </c>
      <c r="J36">
        <v>0</v>
      </c>
      <c r="K36">
        <v>0</v>
      </c>
      <c r="L36">
        <f>_xlfn.IFNA(VLOOKUP(C36,Average!$A$1:$B$89,2,0),0)</f>
        <v>10.346099632414299</v>
      </c>
      <c r="M36">
        <v>411.48707038124502</v>
      </c>
      <c r="O36" s="14">
        <f t="shared" si="2"/>
        <v>0</v>
      </c>
      <c r="P36" s="14">
        <f t="shared" si="3"/>
        <v>385</v>
      </c>
      <c r="Q36" s="14">
        <f t="shared" si="4"/>
        <v>422</v>
      </c>
      <c r="R36" s="14">
        <f t="shared" si="0"/>
        <v>0</v>
      </c>
    </row>
    <row r="37" spans="2:18" x14ac:dyDescent="0.25">
      <c r="B37" t="s">
        <v>746</v>
      </c>
      <c r="C37" t="s">
        <v>707</v>
      </c>
      <c r="D37">
        <v>5780</v>
      </c>
      <c r="E37">
        <v>592</v>
      </c>
      <c r="F37">
        <v>1</v>
      </c>
      <c r="G37">
        <v>385</v>
      </c>
      <c r="H37">
        <v>0</v>
      </c>
      <c r="I37">
        <f t="shared" si="1"/>
        <v>385</v>
      </c>
      <c r="J37">
        <v>0</v>
      </c>
      <c r="K37">
        <v>0</v>
      </c>
      <c r="L37">
        <f>_xlfn.IFNA(VLOOKUP(C37,Average!$A$1:$B$89,2,0),0)</f>
        <v>146.08687198976699</v>
      </c>
      <c r="M37">
        <v>301.44769108814802</v>
      </c>
      <c r="O37" s="14">
        <f t="shared" si="2"/>
        <v>0</v>
      </c>
      <c r="P37" s="14">
        <f t="shared" si="3"/>
        <v>385</v>
      </c>
      <c r="Q37" s="14">
        <f t="shared" si="4"/>
        <v>448</v>
      </c>
      <c r="R37" s="14">
        <f t="shared" si="0"/>
        <v>0</v>
      </c>
    </row>
    <row r="38" spans="2:18" x14ac:dyDescent="0.25">
      <c r="B38" t="s">
        <v>746</v>
      </c>
      <c r="C38" t="s">
        <v>721</v>
      </c>
      <c r="D38">
        <v>16439</v>
      </c>
      <c r="E38">
        <v>592</v>
      </c>
      <c r="F38">
        <v>1</v>
      </c>
      <c r="G38">
        <v>385</v>
      </c>
      <c r="H38">
        <v>0</v>
      </c>
      <c r="I38">
        <f t="shared" si="1"/>
        <v>385</v>
      </c>
      <c r="J38">
        <v>0</v>
      </c>
      <c r="K38">
        <v>0</v>
      </c>
      <c r="L38">
        <f>_xlfn.IFNA(VLOOKUP(C38,Average!$A$1:$B$89,2,0),0)</f>
        <v>98.426778584296244</v>
      </c>
      <c r="M38">
        <v>167.40434965719999</v>
      </c>
      <c r="O38" s="14">
        <f t="shared" si="2"/>
        <v>0</v>
      </c>
      <c r="P38" s="14">
        <f t="shared" si="3"/>
        <v>385</v>
      </c>
      <c r="Q38" s="14">
        <f t="shared" si="4"/>
        <v>266</v>
      </c>
      <c r="R38" s="14">
        <f t="shared" si="0"/>
        <v>0</v>
      </c>
    </row>
    <row r="39" spans="2:18" x14ac:dyDescent="0.25">
      <c r="B39" t="s">
        <v>747</v>
      </c>
      <c r="C39" t="s">
        <v>721</v>
      </c>
      <c r="D39">
        <v>411</v>
      </c>
      <c r="E39">
        <v>592</v>
      </c>
      <c r="F39">
        <v>1</v>
      </c>
      <c r="G39">
        <v>580</v>
      </c>
      <c r="H39">
        <v>0</v>
      </c>
      <c r="I39">
        <f t="shared" si="1"/>
        <v>580</v>
      </c>
      <c r="J39">
        <v>0</v>
      </c>
      <c r="K39">
        <v>0</v>
      </c>
      <c r="L39">
        <f>_xlfn.IFNA(VLOOKUP(C39,Average!$A$1:$B$89,2,0),0)</f>
        <v>98.426778584296244</v>
      </c>
      <c r="M39">
        <v>296.72509494575098</v>
      </c>
      <c r="O39" s="14">
        <f t="shared" si="2"/>
        <v>0</v>
      </c>
      <c r="P39" s="14">
        <f t="shared" si="3"/>
        <v>580</v>
      </c>
      <c r="Q39" s="14">
        <f t="shared" si="4"/>
        <v>395</v>
      </c>
      <c r="R39" s="14">
        <f t="shared" si="0"/>
        <v>0</v>
      </c>
    </row>
    <row r="40" spans="2:18" x14ac:dyDescent="0.25">
      <c r="B40" t="s">
        <v>747</v>
      </c>
      <c r="C40" t="s">
        <v>281</v>
      </c>
      <c r="D40">
        <v>11215</v>
      </c>
      <c r="E40">
        <v>592</v>
      </c>
      <c r="F40">
        <v>1</v>
      </c>
      <c r="G40">
        <v>580</v>
      </c>
      <c r="H40">
        <v>0</v>
      </c>
      <c r="I40">
        <f t="shared" si="1"/>
        <v>580</v>
      </c>
      <c r="J40">
        <v>0</v>
      </c>
      <c r="K40">
        <v>0</v>
      </c>
      <c r="L40">
        <f>_xlfn.IFNA(VLOOKUP(C40,Average!$A$1:$B$89,2,0),0)</f>
        <v>467.84277683682598</v>
      </c>
      <c r="M40">
        <v>183.24645935452978</v>
      </c>
      <c r="O40" s="14">
        <f t="shared" si="2"/>
        <v>0</v>
      </c>
      <c r="P40" s="14">
        <f t="shared" si="3"/>
        <v>580</v>
      </c>
      <c r="Q40" s="14">
        <f t="shared" si="4"/>
        <v>651</v>
      </c>
      <c r="R40" s="14">
        <f t="shared" si="0"/>
        <v>0</v>
      </c>
    </row>
    <row r="41" spans="2:18" x14ac:dyDescent="0.25">
      <c r="B41" t="s">
        <v>136</v>
      </c>
      <c r="C41" t="s">
        <v>207</v>
      </c>
      <c r="D41">
        <v>60</v>
      </c>
      <c r="E41">
        <v>707</v>
      </c>
      <c r="F41">
        <v>0</v>
      </c>
      <c r="G41">
        <v>0</v>
      </c>
      <c r="H41">
        <v>0</v>
      </c>
      <c r="I41">
        <f t="shared" si="1"/>
        <v>0</v>
      </c>
      <c r="J41">
        <v>0</v>
      </c>
      <c r="K41">
        <v>175</v>
      </c>
      <c r="M41">
        <v>522.75641249395596</v>
      </c>
      <c r="O41" s="14">
        <f t="shared" si="2"/>
        <v>0</v>
      </c>
      <c r="P41" s="14">
        <f t="shared" si="3"/>
        <v>0</v>
      </c>
      <c r="Q41" s="14">
        <f t="shared" si="4"/>
        <v>523</v>
      </c>
      <c r="R41" s="14">
        <f t="shared" si="0"/>
        <v>0</v>
      </c>
    </row>
    <row r="42" spans="2:18" x14ac:dyDescent="0.25">
      <c r="B42" t="s">
        <v>748</v>
      </c>
      <c r="C42" t="s">
        <v>48</v>
      </c>
      <c r="D42">
        <v>1311</v>
      </c>
      <c r="E42">
        <v>592</v>
      </c>
      <c r="F42">
        <v>1</v>
      </c>
      <c r="G42">
        <v>385</v>
      </c>
      <c r="H42">
        <v>0</v>
      </c>
      <c r="I42">
        <f t="shared" si="1"/>
        <v>385</v>
      </c>
      <c r="J42">
        <v>0</v>
      </c>
      <c r="K42">
        <v>0</v>
      </c>
      <c r="L42">
        <f>_xlfn.IFNA(VLOOKUP(C42,Average!$A$1:$B$89,2,0),0)</f>
        <v>100.236655549061</v>
      </c>
      <c r="M42">
        <v>236.64427552875799</v>
      </c>
      <c r="O42" s="14">
        <f t="shared" si="2"/>
        <v>0</v>
      </c>
      <c r="P42" s="14">
        <f t="shared" si="3"/>
        <v>385</v>
      </c>
      <c r="Q42" s="14">
        <f t="shared" si="4"/>
        <v>337</v>
      </c>
      <c r="R42" s="14">
        <f t="shared" si="0"/>
        <v>0</v>
      </c>
    </row>
    <row r="43" spans="2:18" x14ac:dyDescent="0.25">
      <c r="B43" t="s">
        <v>749</v>
      </c>
      <c r="C43" t="s">
        <v>780</v>
      </c>
      <c r="D43">
        <v>12069</v>
      </c>
      <c r="E43">
        <v>592</v>
      </c>
      <c r="F43">
        <v>1</v>
      </c>
      <c r="G43">
        <v>500</v>
      </c>
      <c r="H43">
        <v>0</v>
      </c>
      <c r="I43">
        <f t="shared" si="1"/>
        <v>500</v>
      </c>
      <c r="J43">
        <v>0</v>
      </c>
      <c r="K43">
        <v>0</v>
      </c>
      <c r="L43">
        <f>_xlfn.IFNA(VLOOKUP(C43,Average!$A$1:$B$89,2,0),0)</f>
        <v>0</v>
      </c>
      <c r="M43">
        <v>0</v>
      </c>
      <c r="O43" s="14">
        <f t="shared" si="2"/>
        <v>0</v>
      </c>
      <c r="P43" s="14">
        <f t="shared" si="3"/>
        <v>500</v>
      </c>
      <c r="Q43" s="14">
        <f t="shared" si="4"/>
        <v>0</v>
      </c>
      <c r="R43" s="14">
        <f t="shared" si="0"/>
        <v>0</v>
      </c>
    </row>
    <row r="44" spans="2:18" x14ac:dyDescent="0.25">
      <c r="B44" t="s">
        <v>749</v>
      </c>
      <c r="C44" t="s">
        <v>725</v>
      </c>
      <c r="D44">
        <v>34219</v>
      </c>
      <c r="E44">
        <v>592</v>
      </c>
      <c r="F44">
        <v>1</v>
      </c>
      <c r="G44">
        <v>500</v>
      </c>
      <c r="H44">
        <v>0</v>
      </c>
      <c r="I44">
        <f t="shared" si="1"/>
        <v>500</v>
      </c>
      <c r="J44">
        <v>0</v>
      </c>
      <c r="K44">
        <v>0</v>
      </c>
      <c r="L44">
        <f>_xlfn.IFNA(VLOOKUP(C44,Average!$A$1:$B$89,2,0),0)</f>
        <v>176.251488069179</v>
      </c>
      <c r="M44">
        <v>0</v>
      </c>
      <c r="O44" s="14">
        <f t="shared" si="2"/>
        <v>0</v>
      </c>
      <c r="P44" s="14">
        <f t="shared" si="3"/>
        <v>500</v>
      </c>
      <c r="Q44" s="14">
        <f t="shared" si="4"/>
        <v>176</v>
      </c>
      <c r="R44" s="14">
        <f t="shared" si="0"/>
        <v>0</v>
      </c>
    </row>
    <row r="45" spans="2:18" x14ac:dyDescent="0.25">
      <c r="B45" t="s">
        <v>749</v>
      </c>
      <c r="C45" t="s">
        <v>719</v>
      </c>
      <c r="D45">
        <v>13188</v>
      </c>
      <c r="E45">
        <v>592</v>
      </c>
      <c r="F45">
        <v>1</v>
      </c>
      <c r="G45">
        <v>500</v>
      </c>
      <c r="H45">
        <v>0</v>
      </c>
      <c r="I45">
        <f t="shared" si="1"/>
        <v>500</v>
      </c>
      <c r="J45">
        <v>0</v>
      </c>
      <c r="K45">
        <v>0</v>
      </c>
      <c r="L45">
        <f>_xlfn.IFNA(VLOOKUP(C45,Average!$A$1:$B$89,2,0),0)</f>
        <v>155.43790297438431</v>
      </c>
      <c r="M45">
        <v>0</v>
      </c>
      <c r="O45" s="14">
        <f t="shared" si="2"/>
        <v>0</v>
      </c>
      <c r="P45" s="14">
        <f t="shared" si="3"/>
        <v>500</v>
      </c>
      <c r="Q45" s="14">
        <f t="shared" si="4"/>
        <v>155</v>
      </c>
      <c r="R45" s="14">
        <f t="shared" si="0"/>
        <v>0</v>
      </c>
    </row>
    <row r="46" spans="2:18" x14ac:dyDescent="0.25">
      <c r="B46" t="s">
        <v>749</v>
      </c>
      <c r="C46" t="s">
        <v>603</v>
      </c>
      <c r="D46">
        <v>3567</v>
      </c>
      <c r="E46">
        <v>592</v>
      </c>
      <c r="F46">
        <v>1</v>
      </c>
      <c r="G46">
        <v>500</v>
      </c>
      <c r="H46">
        <v>0</v>
      </c>
      <c r="I46">
        <f t="shared" si="1"/>
        <v>500</v>
      </c>
      <c r="J46">
        <v>0</v>
      </c>
      <c r="K46">
        <v>0</v>
      </c>
      <c r="L46">
        <f>_xlfn.IFNA(VLOOKUP(C46,Average!$A$1:$B$89,2,0),0)</f>
        <v>0</v>
      </c>
      <c r="M46">
        <v>274.310160994005</v>
      </c>
      <c r="O46" s="14">
        <f t="shared" si="2"/>
        <v>0</v>
      </c>
      <c r="P46" s="14">
        <f t="shared" si="3"/>
        <v>500</v>
      </c>
      <c r="Q46" s="14">
        <f t="shared" si="4"/>
        <v>274</v>
      </c>
      <c r="R46" s="14">
        <f t="shared" si="0"/>
        <v>0</v>
      </c>
    </row>
    <row r="47" spans="2:18" x14ac:dyDescent="0.25">
      <c r="B47" t="s">
        <v>749</v>
      </c>
      <c r="C47" t="s">
        <v>25</v>
      </c>
      <c r="D47">
        <v>16487</v>
      </c>
      <c r="E47">
        <v>592</v>
      </c>
      <c r="F47">
        <v>1</v>
      </c>
      <c r="G47">
        <v>500</v>
      </c>
      <c r="H47">
        <v>0</v>
      </c>
      <c r="I47">
        <f t="shared" si="1"/>
        <v>500</v>
      </c>
      <c r="J47">
        <v>0</v>
      </c>
      <c r="K47">
        <v>0</v>
      </c>
      <c r="L47">
        <f>_xlfn.IFNA(VLOOKUP(C47,Average!$A$1:$B$89,2,0),0)</f>
        <v>226.92804308258999</v>
      </c>
      <c r="M47">
        <v>724.64827335071368</v>
      </c>
      <c r="O47" s="14">
        <f t="shared" si="2"/>
        <v>0</v>
      </c>
      <c r="P47" s="14">
        <f t="shared" si="3"/>
        <v>500</v>
      </c>
      <c r="Q47" s="14">
        <f t="shared" si="4"/>
        <v>952</v>
      </c>
      <c r="R47" s="14">
        <f t="shared" si="0"/>
        <v>0</v>
      </c>
    </row>
    <row r="48" spans="2:18" x14ac:dyDescent="0.25">
      <c r="B48" t="s">
        <v>749</v>
      </c>
      <c r="C48" t="s">
        <v>718</v>
      </c>
      <c r="D48">
        <v>5959</v>
      </c>
      <c r="E48">
        <v>592</v>
      </c>
      <c r="F48">
        <v>1</v>
      </c>
      <c r="G48">
        <v>500</v>
      </c>
      <c r="H48">
        <v>0</v>
      </c>
      <c r="I48">
        <f t="shared" si="1"/>
        <v>500</v>
      </c>
      <c r="J48">
        <v>0</v>
      </c>
      <c r="K48">
        <v>0</v>
      </c>
      <c r="L48">
        <f>_xlfn.IFNA(VLOOKUP(C48,Average!$A$1:$B$89,2,0),0)</f>
        <v>179.871241998708</v>
      </c>
      <c r="M48">
        <v>194.06103593887499</v>
      </c>
      <c r="O48" s="14">
        <f t="shared" si="2"/>
        <v>0</v>
      </c>
      <c r="P48" s="14">
        <f t="shared" si="3"/>
        <v>500</v>
      </c>
      <c r="Q48" s="14">
        <f t="shared" si="4"/>
        <v>374</v>
      </c>
      <c r="R48" s="14">
        <f t="shared" si="0"/>
        <v>0</v>
      </c>
    </row>
    <row r="49" spans="2:18" x14ac:dyDescent="0.25">
      <c r="B49" t="s">
        <v>749</v>
      </c>
      <c r="C49" t="s">
        <v>724</v>
      </c>
      <c r="D49">
        <v>20070</v>
      </c>
      <c r="E49">
        <v>592</v>
      </c>
      <c r="F49">
        <v>1</v>
      </c>
      <c r="G49">
        <v>500</v>
      </c>
      <c r="H49">
        <v>0</v>
      </c>
      <c r="I49">
        <f t="shared" si="1"/>
        <v>500</v>
      </c>
      <c r="J49">
        <v>0</v>
      </c>
      <c r="K49">
        <v>0</v>
      </c>
      <c r="L49">
        <f>_xlfn.IFNA(VLOOKUP(C49,Average!$A$1:$B$89,2,0),0)</f>
        <v>197.56781676529599</v>
      </c>
      <c r="M49">
        <v>284.91380196935756</v>
      </c>
      <c r="O49" s="14">
        <f t="shared" si="2"/>
        <v>0</v>
      </c>
      <c r="P49" s="14">
        <f t="shared" si="3"/>
        <v>500</v>
      </c>
      <c r="Q49" s="14">
        <f t="shared" si="4"/>
        <v>482</v>
      </c>
      <c r="R49" s="14">
        <f t="shared" si="0"/>
        <v>0</v>
      </c>
    </row>
    <row r="50" spans="2:18" x14ac:dyDescent="0.25">
      <c r="B50" t="s">
        <v>749</v>
      </c>
      <c r="C50" t="s">
        <v>717</v>
      </c>
      <c r="D50">
        <v>5395</v>
      </c>
      <c r="E50">
        <v>592</v>
      </c>
      <c r="F50">
        <v>1</v>
      </c>
      <c r="G50">
        <v>500</v>
      </c>
      <c r="H50">
        <v>0</v>
      </c>
      <c r="I50">
        <f t="shared" si="1"/>
        <v>500</v>
      </c>
      <c r="J50">
        <v>0</v>
      </c>
      <c r="K50">
        <v>0</v>
      </c>
      <c r="L50">
        <f>_xlfn.IFNA(VLOOKUP(C50,Average!$A$1:$B$89,2,0),0)</f>
        <v>86.360932152531859</v>
      </c>
      <c r="M50">
        <v>236.55767836093699</v>
      </c>
      <c r="O50" s="14">
        <f t="shared" si="2"/>
        <v>0</v>
      </c>
      <c r="P50" s="14">
        <f t="shared" si="3"/>
        <v>500</v>
      </c>
      <c r="Q50" s="14">
        <f t="shared" si="4"/>
        <v>323</v>
      </c>
      <c r="R50" s="14">
        <f t="shared" si="0"/>
        <v>0</v>
      </c>
    </row>
    <row r="51" spans="2:18" x14ac:dyDescent="0.25">
      <c r="B51" t="s">
        <v>749</v>
      </c>
      <c r="C51" t="s">
        <v>703</v>
      </c>
      <c r="D51">
        <v>2784</v>
      </c>
      <c r="E51">
        <v>592</v>
      </c>
      <c r="F51">
        <v>1</v>
      </c>
      <c r="G51">
        <v>500</v>
      </c>
      <c r="H51">
        <v>0</v>
      </c>
      <c r="I51">
        <f t="shared" si="1"/>
        <v>500</v>
      </c>
      <c r="J51">
        <v>0</v>
      </c>
      <c r="K51">
        <v>0</v>
      </c>
      <c r="L51">
        <f>_xlfn.IFNA(VLOOKUP(C51,Average!$A$1:$B$89,2,0),0)</f>
        <v>0</v>
      </c>
      <c r="M51">
        <v>180.73508867312199</v>
      </c>
      <c r="O51" s="14">
        <f t="shared" si="2"/>
        <v>0</v>
      </c>
      <c r="P51" s="14">
        <f t="shared" si="3"/>
        <v>500</v>
      </c>
      <c r="Q51" s="14">
        <f t="shared" si="4"/>
        <v>181</v>
      </c>
      <c r="R51" s="14">
        <f t="shared" si="0"/>
        <v>0</v>
      </c>
    </row>
    <row r="52" spans="2:18" x14ac:dyDescent="0.25">
      <c r="B52" t="s">
        <v>749</v>
      </c>
      <c r="C52" t="s">
        <v>709</v>
      </c>
      <c r="D52">
        <v>7214</v>
      </c>
      <c r="E52">
        <v>592</v>
      </c>
      <c r="F52">
        <v>1</v>
      </c>
      <c r="G52">
        <v>500</v>
      </c>
      <c r="H52">
        <v>0</v>
      </c>
      <c r="I52">
        <f t="shared" si="1"/>
        <v>500</v>
      </c>
      <c r="J52">
        <v>0</v>
      </c>
      <c r="K52">
        <v>0</v>
      </c>
      <c r="L52">
        <f>_xlfn.IFNA(VLOOKUP(C52,Average!$A$1:$B$89,2,0),0)</f>
        <v>0</v>
      </c>
      <c r="M52">
        <v>170.12554564098986</v>
      </c>
      <c r="O52" s="14">
        <f t="shared" si="2"/>
        <v>0</v>
      </c>
      <c r="P52" s="14">
        <f t="shared" si="3"/>
        <v>500</v>
      </c>
      <c r="Q52" s="14">
        <f t="shared" si="4"/>
        <v>170</v>
      </c>
      <c r="R52" s="14">
        <f t="shared" si="0"/>
        <v>0</v>
      </c>
    </row>
    <row r="53" spans="2:18" x14ac:dyDescent="0.25">
      <c r="B53" t="s">
        <v>749</v>
      </c>
      <c r="C53" t="s">
        <v>164</v>
      </c>
      <c r="D53">
        <v>9428</v>
      </c>
      <c r="E53">
        <v>592</v>
      </c>
      <c r="F53">
        <v>1</v>
      </c>
      <c r="G53">
        <v>500</v>
      </c>
      <c r="H53">
        <v>0</v>
      </c>
      <c r="I53">
        <f t="shared" si="1"/>
        <v>500</v>
      </c>
      <c r="J53">
        <v>0</v>
      </c>
      <c r="K53">
        <v>0</v>
      </c>
      <c r="L53">
        <f>_xlfn.IFNA(VLOOKUP(C53,Average!$A$1:$B$89,2,0),0)</f>
        <v>85.757639830943702</v>
      </c>
      <c r="M53">
        <v>152.91346043119665</v>
      </c>
      <c r="O53" s="14">
        <f t="shared" si="2"/>
        <v>0</v>
      </c>
      <c r="P53" s="14">
        <f t="shared" si="3"/>
        <v>500</v>
      </c>
      <c r="Q53" s="14">
        <f t="shared" si="4"/>
        <v>239</v>
      </c>
      <c r="R53" s="14">
        <f t="shared" si="0"/>
        <v>0</v>
      </c>
    </row>
    <row r="54" spans="2:18" x14ac:dyDescent="0.25">
      <c r="B54" t="s">
        <v>749</v>
      </c>
      <c r="C54" t="s">
        <v>706</v>
      </c>
      <c r="D54">
        <v>8361</v>
      </c>
      <c r="E54">
        <v>592</v>
      </c>
      <c r="F54">
        <v>1</v>
      </c>
      <c r="G54">
        <v>500</v>
      </c>
      <c r="H54">
        <v>0</v>
      </c>
      <c r="I54">
        <f t="shared" si="1"/>
        <v>500</v>
      </c>
      <c r="J54">
        <v>0</v>
      </c>
      <c r="K54">
        <v>0</v>
      </c>
      <c r="L54">
        <f>_xlfn.IFNA(VLOOKUP(C54,Average!$A$1:$B$89,2,0),0)</f>
        <v>0</v>
      </c>
      <c r="M54">
        <v>251.01325095684001</v>
      </c>
      <c r="O54" s="14">
        <f t="shared" si="2"/>
        <v>0</v>
      </c>
      <c r="P54" s="14">
        <f t="shared" si="3"/>
        <v>500</v>
      </c>
      <c r="Q54" s="14">
        <f t="shared" si="4"/>
        <v>251</v>
      </c>
      <c r="R54" s="14">
        <f t="shared" si="0"/>
        <v>0</v>
      </c>
    </row>
    <row r="55" spans="2:18" x14ac:dyDescent="0.25">
      <c r="B55" t="s">
        <v>749</v>
      </c>
      <c r="C55" t="s">
        <v>714</v>
      </c>
      <c r="D55">
        <v>1130</v>
      </c>
      <c r="E55">
        <v>592</v>
      </c>
      <c r="F55">
        <v>1</v>
      </c>
      <c r="G55">
        <v>500</v>
      </c>
      <c r="H55">
        <v>0</v>
      </c>
      <c r="I55">
        <f t="shared" si="1"/>
        <v>500</v>
      </c>
      <c r="J55">
        <v>0</v>
      </c>
      <c r="K55">
        <v>0</v>
      </c>
      <c r="L55">
        <f>_xlfn.IFNA(VLOOKUP(C55,Average!$A$1:$B$89,2,0),0)</f>
        <v>0</v>
      </c>
      <c r="M55">
        <v>234.26053025449798</v>
      </c>
      <c r="O55" s="14">
        <f t="shared" si="2"/>
        <v>0</v>
      </c>
      <c r="P55" s="14">
        <f t="shared" si="3"/>
        <v>500</v>
      </c>
      <c r="Q55" s="14">
        <f t="shared" si="4"/>
        <v>234</v>
      </c>
      <c r="R55" s="14">
        <f t="shared" si="0"/>
        <v>0</v>
      </c>
    </row>
    <row r="56" spans="2:18" x14ac:dyDescent="0.25">
      <c r="B56" t="s">
        <v>749</v>
      </c>
      <c r="C56" t="s">
        <v>700</v>
      </c>
      <c r="D56">
        <v>8812</v>
      </c>
      <c r="E56">
        <v>592</v>
      </c>
      <c r="F56">
        <v>1</v>
      </c>
      <c r="G56">
        <v>500</v>
      </c>
      <c r="H56">
        <v>0</v>
      </c>
      <c r="I56">
        <f t="shared" si="1"/>
        <v>500</v>
      </c>
      <c r="J56">
        <v>0</v>
      </c>
      <c r="K56">
        <v>0</v>
      </c>
      <c r="L56">
        <f>_xlfn.IFNA(VLOOKUP(C56,Average!$A$1:$B$89,2,0),0)</f>
        <v>0</v>
      </c>
      <c r="M56">
        <v>329.30098028925573</v>
      </c>
      <c r="O56" s="14">
        <f t="shared" si="2"/>
        <v>0</v>
      </c>
      <c r="P56" s="14">
        <f t="shared" si="3"/>
        <v>500</v>
      </c>
      <c r="Q56" s="14">
        <f t="shared" si="4"/>
        <v>329</v>
      </c>
      <c r="R56" s="14">
        <f t="shared" si="0"/>
        <v>0</v>
      </c>
    </row>
    <row r="57" spans="2:18" x14ac:dyDescent="0.25">
      <c r="B57" t="s">
        <v>749</v>
      </c>
      <c r="C57" t="s">
        <v>742</v>
      </c>
      <c r="D57">
        <v>1103</v>
      </c>
      <c r="E57">
        <v>592</v>
      </c>
      <c r="F57">
        <v>1</v>
      </c>
      <c r="G57">
        <v>500</v>
      </c>
      <c r="H57">
        <v>0</v>
      </c>
      <c r="I57">
        <f t="shared" si="1"/>
        <v>500</v>
      </c>
      <c r="J57">
        <v>0</v>
      </c>
      <c r="K57">
        <v>0</v>
      </c>
      <c r="L57">
        <f>_xlfn.IFNA(VLOOKUP(C57,Average!$A$1:$B$89,2,0),0)</f>
        <v>0</v>
      </c>
      <c r="M57">
        <v>254.309453565659</v>
      </c>
      <c r="O57" s="14">
        <f t="shared" si="2"/>
        <v>0</v>
      </c>
      <c r="P57" s="14">
        <f t="shared" si="3"/>
        <v>500</v>
      </c>
      <c r="Q57" s="14">
        <f t="shared" si="4"/>
        <v>254</v>
      </c>
      <c r="R57" s="14">
        <f t="shared" si="0"/>
        <v>0</v>
      </c>
    </row>
    <row r="58" spans="2:18" x14ac:dyDescent="0.25">
      <c r="B58" t="s">
        <v>749</v>
      </c>
      <c r="C58" t="s">
        <v>743</v>
      </c>
      <c r="D58">
        <v>376</v>
      </c>
      <c r="E58">
        <v>592</v>
      </c>
      <c r="F58">
        <v>1</v>
      </c>
      <c r="G58">
        <v>500</v>
      </c>
      <c r="H58">
        <v>0</v>
      </c>
      <c r="I58">
        <f t="shared" si="1"/>
        <v>500</v>
      </c>
      <c r="J58">
        <v>0</v>
      </c>
      <c r="K58">
        <v>0</v>
      </c>
      <c r="L58">
        <f>_xlfn.IFNA(VLOOKUP(C58,Average!$A$1:$B$89,2,0),0)</f>
        <v>0</v>
      </c>
      <c r="M58">
        <v>196.69216669197678</v>
      </c>
      <c r="O58" s="14">
        <f t="shared" si="2"/>
        <v>0</v>
      </c>
      <c r="P58" s="14">
        <f t="shared" si="3"/>
        <v>500</v>
      </c>
      <c r="Q58" s="14">
        <f t="shared" si="4"/>
        <v>197</v>
      </c>
      <c r="R58" s="14">
        <f t="shared" si="0"/>
        <v>0</v>
      </c>
    </row>
    <row r="59" spans="2:18" x14ac:dyDescent="0.25">
      <c r="B59" t="s">
        <v>749</v>
      </c>
      <c r="C59" t="s">
        <v>359</v>
      </c>
      <c r="D59">
        <v>8721</v>
      </c>
      <c r="E59">
        <v>592</v>
      </c>
      <c r="F59">
        <v>1</v>
      </c>
      <c r="G59">
        <v>500</v>
      </c>
      <c r="H59">
        <v>0</v>
      </c>
      <c r="I59">
        <f t="shared" si="1"/>
        <v>500</v>
      </c>
      <c r="J59">
        <v>0</v>
      </c>
      <c r="K59">
        <v>0</v>
      </c>
      <c r="L59">
        <f>_xlfn.IFNA(VLOOKUP(C59,Average!$A$1:$B$89,2,0),0)</f>
        <v>-18.008639482232699</v>
      </c>
      <c r="M59">
        <v>537.36506064075229</v>
      </c>
      <c r="O59" s="14">
        <f t="shared" si="2"/>
        <v>0</v>
      </c>
      <c r="P59" s="14">
        <f t="shared" si="3"/>
        <v>500</v>
      </c>
      <c r="Q59" s="14">
        <f t="shared" si="4"/>
        <v>519</v>
      </c>
      <c r="R59" s="14">
        <f t="shared" si="0"/>
        <v>0</v>
      </c>
    </row>
    <row r="60" spans="2:18" x14ac:dyDescent="0.25">
      <c r="B60" t="s">
        <v>749</v>
      </c>
      <c r="C60" t="s">
        <v>702</v>
      </c>
      <c r="D60">
        <v>473</v>
      </c>
      <c r="E60">
        <v>592</v>
      </c>
      <c r="F60">
        <v>1</v>
      </c>
      <c r="G60">
        <v>500</v>
      </c>
      <c r="H60">
        <v>0</v>
      </c>
      <c r="I60">
        <f t="shared" si="1"/>
        <v>500</v>
      </c>
      <c r="J60">
        <v>0</v>
      </c>
      <c r="K60">
        <v>0</v>
      </c>
      <c r="L60">
        <f>_xlfn.IFNA(VLOOKUP(C60,Average!$A$1:$B$89,2,0),0)</f>
        <v>0</v>
      </c>
      <c r="M60">
        <v>185.1248876893151</v>
      </c>
      <c r="O60" s="14">
        <f t="shared" si="2"/>
        <v>0</v>
      </c>
      <c r="P60" s="14">
        <f t="shared" si="3"/>
        <v>500</v>
      </c>
      <c r="Q60" s="14">
        <f t="shared" si="4"/>
        <v>185</v>
      </c>
      <c r="R60" s="14">
        <f t="shared" si="0"/>
        <v>0</v>
      </c>
    </row>
    <row r="61" spans="2:18" x14ac:dyDescent="0.25">
      <c r="B61" t="s">
        <v>749</v>
      </c>
      <c r="C61" t="s">
        <v>721</v>
      </c>
      <c r="D61">
        <v>9515</v>
      </c>
      <c r="E61">
        <v>592</v>
      </c>
      <c r="F61">
        <v>1</v>
      </c>
      <c r="G61">
        <v>500</v>
      </c>
      <c r="H61">
        <v>0</v>
      </c>
      <c r="I61">
        <f t="shared" si="1"/>
        <v>500</v>
      </c>
      <c r="J61">
        <v>0</v>
      </c>
      <c r="K61">
        <v>0</v>
      </c>
      <c r="L61">
        <f>_xlfn.IFNA(VLOOKUP(C61,Average!$A$1:$B$89,2,0),0)</f>
        <v>98.426778584296244</v>
      </c>
      <c r="M61">
        <v>198.58798157049037</v>
      </c>
      <c r="O61" s="14">
        <f t="shared" si="2"/>
        <v>0</v>
      </c>
      <c r="P61" s="14">
        <f t="shared" si="3"/>
        <v>500</v>
      </c>
      <c r="Q61" s="14">
        <f t="shared" si="4"/>
        <v>297</v>
      </c>
      <c r="R61" s="14">
        <f t="shared" si="0"/>
        <v>0</v>
      </c>
    </row>
    <row r="62" spans="2:18" x14ac:dyDescent="0.25">
      <c r="B62" t="s">
        <v>749</v>
      </c>
      <c r="C62" t="s">
        <v>122</v>
      </c>
      <c r="D62">
        <v>6578</v>
      </c>
      <c r="E62">
        <v>592</v>
      </c>
      <c r="F62">
        <v>1</v>
      </c>
      <c r="G62">
        <v>500</v>
      </c>
      <c r="H62">
        <v>0</v>
      </c>
      <c r="I62">
        <f t="shared" si="1"/>
        <v>500</v>
      </c>
      <c r="J62">
        <v>0</v>
      </c>
      <c r="K62">
        <v>0</v>
      </c>
      <c r="L62">
        <f>_xlfn.IFNA(VLOOKUP(C62,Average!$A$1:$B$89,2,0),0)</f>
        <v>0</v>
      </c>
      <c r="M62">
        <v>306.07221329820248</v>
      </c>
      <c r="O62" s="14">
        <f t="shared" si="2"/>
        <v>0</v>
      </c>
      <c r="P62" s="14">
        <f t="shared" si="3"/>
        <v>500</v>
      </c>
      <c r="Q62" s="14">
        <f t="shared" si="4"/>
        <v>306</v>
      </c>
      <c r="R62" s="14">
        <f t="shared" si="0"/>
        <v>0</v>
      </c>
    </row>
    <row r="63" spans="2:18" x14ac:dyDescent="0.25">
      <c r="B63" t="s">
        <v>749</v>
      </c>
      <c r="C63" t="s">
        <v>800</v>
      </c>
      <c r="D63">
        <v>22906</v>
      </c>
      <c r="E63">
        <v>592</v>
      </c>
      <c r="F63">
        <v>1</v>
      </c>
      <c r="G63">
        <v>500</v>
      </c>
      <c r="H63">
        <v>0</v>
      </c>
      <c r="I63">
        <f t="shared" si="1"/>
        <v>500</v>
      </c>
      <c r="J63">
        <v>0</v>
      </c>
      <c r="K63">
        <v>0</v>
      </c>
      <c r="L63">
        <f>_xlfn.IFNA(VLOOKUP(C63,Average!$A$1:$B$89,2,0),0)</f>
        <v>0</v>
      </c>
      <c r="M63">
        <v>-1207.1531942097154</v>
      </c>
      <c r="O63" s="14">
        <f t="shared" si="2"/>
        <v>0</v>
      </c>
      <c r="P63" s="14">
        <f t="shared" si="3"/>
        <v>500</v>
      </c>
      <c r="Q63" s="14">
        <f t="shared" si="4"/>
        <v>0</v>
      </c>
      <c r="R63" s="14">
        <f t="shared" si="0"/>
        <v>0</v>
      </c>
    </row>
    <row r="64" spans="2:18" x14ac:dyDescent="0.25">
      <c r="B64" t="s">
        <v>749</v>
      </c>
      <c r="C64" t="s">
        <v>593</v>
      </c>
      <c r="D64">
        <v>6704</v>
      </c>
      <c r="E64">
        <v>592</v>
      </c>
      <c r="F64">
        <v>1</v>
      </c>
      <c r="G64">
        <v>500</v>
      </c>
      <c r="H64">
        <v>0</v>
      </c>
      <c r="I64">
        <f t="shared" si="1"/>
        <v>500</v>
      </c>
      <c r="J64">
        <v>0</v>
      </c>
      <c r="K64">
        <v>0</v>
      </c>
      <c r="L64">
        <f>_xlfn.IFNA(VLOOKUP(C64,Average!$A$1:$B$89,2,0),0)</f>
        <v>0</v>
      </c>
      <c r="M64">
        <v>327.92104690646431</v>
      </c>
      <c r="O64" s="14">
        <f t="shared" si="2"/>
        <v>0</v>
      </c>
      <c r="P64" s="14">
        <f t="shared" si="3"/>
        <v>500</v>
      </c>
      <c r="Q64" s="14">
        <f t="shared" si="4"/>
        <v>328</v>
      </c>
      <c r="R64" s="14">
        <f t="shared" si="0"/>
        <v>0</v>
      </c>
    </row>
    <row r="65" spans="2:18" x14ac:dyDescent="0.25">
      <c r="B65" t="s">
        <v>749</v>
      </c>
      <c r="C65" t="s">
        <v>799</v>
      </c>
      <c r="D65">
        <v>313</v>
      </c>
      <c r="E65">
        <v>592</v>
      </c>
      <c r="F65">
        <v>1</v>
      </c>
      <c r="G65">
        <v>500</v>
      </c>
      <c r="H65">
        <v>0</v>
      </c>
      <c r="I65">
        <f t="shared" si="1"/>
        <v>500</v>
      </c>
      <c r="J65">
        <v>0</v>
      </c>
      <c r="K65">
        <v>0</v>
      </c>
      <c r="L65">
        <f>_xlfn.IFNA(VLOOKUP(C65,Average!$A$1:$B$89,2,0),0)</f>
        <v>0</v>
      </c>
      <c r="M65">
        <v>564.34453606548504</v>
      </c>
      <c r="O65" s="14">
        <f t="shared" si="2"/>
        <v>0</v>
      </c>
      <c r="P65" s="14">
        <f t="shared" si="3"/>
        <v>500</v>
      </c>
      <c r="Q65" s="14">
        <f t="shared" si="4"/>
        <v>564</v>
      </c>
      <c r="R65" s="14">
        <f t="shared" si="0"/>
        <v>0</v>
      </c>
    </row>
    <row r="66" spans="2:18" x14ac:dyDescent="0.25">
      <c r="B66" t="s">
        <v>724</v>
      </c>
      <c r="C66" t="s">
        <v>729</v>
      </c>
      <c r="D66">
        <v>2228</v>
      </c>
      <c r="E66">
        <v>592</v>
      </c>
      <c r="F66">
        <v>1</v>
      </c>
      <c r="G66">
        <v>0</v>
      </c>
      <c r="H66">
        <v>0</v>
      </c>
      <c r="I66">
        <f t="shared" si="1"/>
        <v>0</v>
      </c>
      <c r="J66">
        <v>0</v>
      </c>
      <c r="K66">
        <v>175</v>
      </c>
      <c r="M66">
        <v>226.457655348385</v>
      </c>
      <c r="O66" s="14">
        <f t="shared" si="2"/>
        <v>0</v>
      </c>
      <c r="P66" s="14">
        <f t="shared" si="3"/>
        <v>0</v>
      </c>
      <c r="Q66" s="14">
        <f t="shared" si="4"/>
        <v>226</v>
      </c>
      <c r="R66" s="14">
        <f t="shared" ref="R66:R129" si="5">J66</f>
        <v>0</v>
      </c>
    </row>
    <row r="67" spans="2:18" x14ac:dyDescent="0.25">
      <c r="B67" t="s">
        <v>724</v>
      </c>
      <c r="C67" t="s">
        <v>671</v>
      </c>
      <c r="D67">
        <v>769</v>
      </c>
      <c r="E67">
        <v>592</v>
      </c>
      <c r="F67">
        <v>1</v>
      </c>
      <c r="G67">
        <v>0</v>
      </c>
      <c r="H67">
        <v>0</v>
      </c>
      <c r="I67">
        <f t="shared" ref="I67:I108" si="6">G67</f>
        <v>0</v>
      </c>
      <c r="J67">
        <v>0</v>
      </c>
      <c r="K67">
        <v>175</v>
      </c>
      <c r="M67">
        <v>243.706590111292</v>
      </c>
      <c r="O67" s="14">
        <f t="shared" ref="O67:O130" si="7">H67</f>
        <v>0</v>
      </c>
      <c r="P67" s="14">
        <f t="shared" ref="P67:P130" si="8">I67</f>
        <v>0</v>
      </c>
      <c r="Q67" s="14">
        <f t="shared" ref="Q67:Q122" si="9">ROUND(IF(M67&gt;0,SUM(L67:M67),L67),0)</f>
        <v>244</v>
      </c>
      <c r="R67" s="14">
        <f t="shared" si="5"/>
        <v>0</v>
      </c>
    </row>
    <row r="68" spans="2:18" x14ac:dyDescent="0.25">
      <c r="B68" t="s">
        <v>791</v>
      </c>
      <c r="C68" t="s">
        <v>749</v>
      </c>
      <c r="D68">
        <v>0</v>
      </c>
      <c r="E68">
        <v>1790</v>
      </c>
      <c r="F68">
        <v>0</v>
      </c>
      <c r="G68">
        <v>0</v>
      </c>
      <c r="H68">
        <v>0</v>
      </c>
      <c r="I68">
        <f t="shared" si="6"/>
        <v>0</v>
      </c>
      <c r="J68">
        <v>0</v>
      </c>
      <c r="K68">
        <v>175</v>
      </c>
      <c r="M68">
        <v>256.27100643158201</v>
      </c>
      <c r="O68" s="14">
        <f t="shared" si="7"/>
        <v>0</v>
      </c>
      <c r="P68" s="14">
        <f t="shared" si="8"/>
        <v>0</v>
      </c>
      <c r="Q68" s="14">
        <f t="shared" si="9"/>
        <v>256</v>
      </c>
      <c r="R68" s="14">
        <f t="shared" si="5"/>
        <v>0</v>
      </c>
    </row>
    <row r="69" spans="2:18" x14ac:dyDescent="0.25">
      <c r="B69" t="s">
        <v>790</v>
      </c>
      <c r="C69" t="s">
        <v>749</v>
      </c>
      <c r="D69">
        <v>0</v>
      </c>
      <c r="E69">
        <v>1790</v>
      </c>
      <c r="F69">
        <v>0</v>
      </c>
      <c r="G69">
        <v>0</v>
      </c>
      <c r="H69">
        <v>0</v>
      </c>
      <c r="I69">
        <f t="shared" si="6"/>
        <v>0</v>
      </c>
      <c r="J69">
        <v>0</v>
      </c>
      <c r="K69">
        <v>175</v>
      </c>
      <c r="M69">
        <v>223.714307946883</v>
      </c>
      <c r="O69" s="14">
        <f t="shared" si="7"/>
        <v>0</v>
      </c>
      <c r="P69" s="14">
        <f t="shared" si="8"/>
        <v>0</v>
      </c>
      <c r="Q69" s="14">
        <f t="shared" si="9"/>
        <v>224</v>
      </c>
      <c r="R69" s="14">
        <f t="shared" si="5"/>
        <v>0</v>
      </c>
    </row>
    <row r="70" spans="2:18" x14ac:dyDescent="0.25">
      <c r="B70" t="s">
        <v>749</v>
      </c>
      <c r="C70" t="s">
        <v>746</v>
      </c>
      <c r="D70">
        <v>150000</v>
      </c>
      <c r="E70">
        <v>592</v>
      </c>
      <c r="F70">
        <v>1</v>
      </c>
      <c r="G70">
        <v>0</v>
      </c>
      <c r="H70">
        <v>0</v>
      </c>
      <c r="I70">
        <f t="shared" si="6"/>
        <v>0</v>
      </c>
      <c r="J70">
        <v>0</v>
      </c>
      <c r="K70">
        <v>0</v>
      </c>
      <c r="L70">
        <f>_xlfn.IFNA(VLOOKUP(C70,Average!$A$1:$B$89,2,0),0)</f>
        <v>0</v>
      </c>
      <c r="M70">
        <v>209.230331653267</v>
      </c>
      <c r="O70" s="14">
        <f t="shared" si="7"/>
        <v>0</v>
      </c>
      <c r="P70" s="14">
        <f t="shared" si="8"/>
        <v>0</v>
      </c>
      <c r="Q70" s="14">
        <f t="shared" si="9"/>
        <v>209</v>
      </c>
      <c r="R70" s="14">
        <f t="shared" si="5"/>
        <v>0</v>
      </c>
    </row>
    <row r="71" spans="2:18" x14ac:dyDescent="0.25">
      <c r="B71" t="s">
        <v>750</v>
      </c>
      <c r="C71" t="s">
        <v>624</v>
      </c>
      <c r="D71">
        <v>306</v>
      </c>
      <c r="E71">
        <v>592</v>
      </c>
      <c r="F71">
        <v>1</v>
      </c>
      <c r="G71">
        <v>500</v>
      </c>
      <c r="H71">
        <v>0</v>
      </c>
      <c r="I71">
        <f t="shared" si="6"/>
        <v>500</v>
      </c>
      <c r="J71">
        <v>0</v>
      </c>
      <c r="K71">
        <v>0</v>
      </c>
      <c r="L71">
        <f>_xlfn.IFNA(VLOOKUP(C71,Average!$A$1:$B$89,2,0),0)</f>
        <v>0</v>
      </c>
      <c r="M71">
        <v>200.878577988584</v>
      </c>
      <c r="O71" s="14">
        <f t="shared" si="7"/>
        <v>0</v>
      </c>
      <c r="P71" s="14">
        <f t="shared" si="8"/>
        <v>500</v>
      </c>
      <c r="Q71" s="14">
        <f t="shared" si="9"/>
        <v>201</v>
      </c>
      <c r="R71" s="14">
        <f t="shared" si="5"/>
        <v>0</v>
      </c>
    </row>
    <row r="72" spans="2:18" x14ac:dyDescent="0.25">
      <c r="B72" t="s">
        <v>750</v>
      </c>
      <c r="C72" t="s">
        <v>619</v>
      </c>
      <c r="D72">
        <v>306</v>
      </c>
      <c r="E72">
        <v>592</v>
      </c>
      <c r="F72">
        <v>1</v>
      </c>
      <c r="G72">
        <v>500</v>
      </c>
      <c r="H72">
        <v>0</v>
      </c>
      <c r="I72">
        <f t="shared" si="6"/>
        <v>500</v>
      </c>
      <c r="J72">
        <v>0</v>
      </c>
      <c r="K72">
        <v>0</v>
      </c>
      <c r="L72">
        <f>_xlfn.IFNA(VLOOKUP(C72,Average!$A$1:$B$89,2,0),0)</f>
        <v>0</v>
      </c>
      <c r="M72">
        <v>188.60057577083299</v>
      </c>
      <c r="O72" s="14">
        <f t="shared" si="7"/>
        <v>0</v>
      </c>
      <c r="P72" s="14">
        <f t="shared" si="8"/>
        <v>500</v>
      </c>
      <c r="Q72" s="14">
        <f t="shared" si="9"/>
        <v>189</v>
      </c>
      <c r="R72" s="14">
        <f t="shared" si="5"/>
        <v>0</v>
      </c>
    </row>
    <row r="73" spans="2:18" x14ac:dyDescent="0.25">
      <c r="B73" t="s">
        <v>750</v>
      </c>
      <c r="C73" t="s">
        <v>742</v>
      </c>
      <c r="D73">
        <v>306</v>
      </c>
      <c r="E73">
        <v>592</v>
      </c>
      <c r="F73">
        <v>1</v>
      </c>
      <c r="G73">
        <v>500</v>
      </c>
      <c r="H73">
        <v>0</v>
      </c>
      <c r="I73">
        <f t="shared" si="6"/>
        <v>500</v>
      </c>
      <c r="J73">
        <v>0</v>
      </c>
      <c r="K73">
        <v>0</v>
      </c>
      <c r="L73">
        <f>_xlfn.IFNA(VLOOKUP(C73,Average!$A$1:$B$89,2,0),0)</f>
        <v>0</v>
      </c>
      <c r="M73">
        <v>797.13032989446504</v>
      </c>
      <c r="O73" s="14">
        <f t="shared" si="7"/>
        <v>0</v>
      </c>
      <c r="P73" s="14">
        <f t="shared" si="8"/>
        <v>500</v>
      </c>
      <c r="Q73" s="14">
        <f t="shared" si="9"/>
        <v>797</v>
      </c>
      <c r="R73" s="14">
        <f t="shared" si="5"/>
        <v>0</v>
      </c>
    </row>
    <row r="74" spans="2:18" x14ac:dyDescent="0.25">
      <c r="B74" t="s">
        <v>750</v>
      </c>
      <c r="C74" t="s">
        <v>749</v>
      </c>
      <c r="D74">
        <v>590</v>
      </c>
      <c r="E74">
        <v>592</v>
      </c>
      <c r="F74">
        <v>1</v>
      </c>
      <c r="G74">
        <v>500</v>
      </c>
      <c r="H74">
        <v>0</v>
      </c>
      <c r="I74">
        <f t="shared" si="6"/>
        <v>500</v>
      </c>
      <c r="J74">
        <v>0</v>
      </c>
      <c r="K74">
        <v>0</v>
      </c>
      <c r="L74">
        <f>_xlfn.IFNA(VLOOKUP(C74,Average!$A$1:$B$89,2,0),0)</f>
        <v>0</v>
      </c>
      <c r="M74">
        <v>1236.3560963799569</v>
      </c>
      <c r="O74" s="14">
        <f t="shared" si="7"/>
        <v>0</v>
      </c>
      <c r="P74" s="14">
        <f t="shared" si="8"/>
        <v>500</v>
      </c>
      <c r="Q74" s="14">
        <f t="shared" si="9"/>
        <v>1236</v>
      </c>
      <c r="R74" s="14">
        <f t="shared" si="5"/>
        <v>0</v>
      </c>
    </row>
    <row r="75" spans="2:18" x14ac:dyDescent="0.25">
      <c r="B75" t="s">
        <v>751</v>
      </c>
      <c r="C75" t="s">
        <v>265</v>
      </c>
      <c r="D75">
        <v>12807</v>
      </c>
      <c r="E75">
        <v>592</v>
      </c>
      <c r="F75">
        <v>1</v>
      </c>
      <c r="G75">
        <v>500</v>
      </c>
      <c r="H75">
        <v>0</v>
      </c>
      <c r="I75">
        <f t="shared" si="6"/>
        <v>500</v>
      </c>
      <c r="J75">
        <v>0</v>
      </c>
      <c r="K75">
        <v>0</v>
      </c>
      <c r="L75">
        <f>_xlfn.IFNA(VLOOKUP(C75,Average!$A$1:$B$89,2,0),0)</f>
        <v>51.369977500414301</v>
      </c>
      <c r="M75">
        <v>901.64722304751717</v>
      </c>
      <c r="O75" s="14">
        <f t="shared" si="7"/>
        <v>0</v>
      </c>
      <c r="P75" s="14">
        <f t="shared" si="8"/>
        <v>500</v>
      </c>
      <c r="Q75" s="14">
        <f t="shared" si="9"/>
        <v>953</v>
      </c>
      <c r="R75" s="14">
        <f t="shared" si="5"/>
        <v>0</v>
      </c>
    </row>
    <row r="76" spans="2:18" x14ac:dyDescent="0.25">
      <c r="B76" t="s">
        <v>751</v>
      </c>
      <c r="C76" t="s">
        <v>726</v>
      </c>
      <c r="D76">
        <v>516</v>
      </c>
      <c r="E76">
        <v>592</v>
      </c>
      <c r="F76">
        <v>1</v>
      </c>
      <c r="G76">
        <v>500</v>
      </c>
      <c r="H76">
        <v>0</v>
      </c>
      <c r="I76">
        <f t="shared" si="6"/>
        <v>500</v>
      </c>
      <c r="J76">
        <v>0</v>
      </c>
      <c r="K76">
        <v>0</v>
      </c>
      <c r="L76">
        <f>_xlfn.IFNA(VLOOKUP(C76,Average!$A$1:$B$89,2,0),0)</f>
        <v>169.01198021011999</v>
      </c>
      <c r="M76">
        <v>197.99663346489601</v>
      </c>
      <c r="O76" s="14">
        <f t="shared" si="7"/>
        <v>0</v>
      </c>
      <c r="P76" s="14">
        <f t="shared" si="8"/>
        <v>500</v>
      </c>
      <c r="Q76" s="14">
        <f t="shared" si="9"/>
        <v>367</v>
      </c>
      <c r="R76" s="14">
        <f t="shared" si="5"/>
        <v>0</v>
      </c>
    </row>
    <row r="77" spans="2:18" x14ac:dyDescent="0.25">
      <c r="B77" t="s">
        <v>751</v>
      </c>
      <c r="C77" t="s">
        <v>682</v>
      </c>
      <c r="D77">
        <v>1221</v>
      </c>
      <c r="E77">
        <v>592</v>
      </c>
      <c r="F77">
        <v>1</v>
      </c>
      <c r="G77">
        <v>500</v>
      </c>
      <c r="H77">
        <v>0</v>
      </c>
      <c r="I77">
        <f t="shared" si="6"/>
        <v>500</v>
      </c>
      <c r="J77">
        <v>0</v>
      </c>
      <c r="K77">
        <v>0</v>
      </c>
      <c r="L77">
        <f>_xlfn.IFNA(VLOOKUP(C77,Average!$A$1:$B$89,2,0),0)</f>
        <v>0</v>
      </c>
      <c r="M77">
        <v>0</v>
      </c>
      <c r="O77" s="14">
        <f t="shared" si="7"/>
        <v>0</v>
      </c>
      <c r="P77" s="14">
        <f t="shared" si="8"/>
        <v>500</v>
      </c>
      <c r="Q77" s="14">
        <f t="shared" si="9"/>
        <v>0</v>
      </c>
      <c r="R77" s="14">
        <f t="shared" si="5"/>
        <v>0</v>
      </c>
    </row>
    <row r="78" spans="2:18" x14ac:dyDescent="0.25">
      <c r="B78" t="s">
        <v>751</v>
      </c>
      <c r="C78" t="s">
        <v>188</v>
      </c>
      <c r="D78">
        <v>567</v>
      </c>
      <c r="E78">
        <v>592</v>
      </c>
      <c r="F78">
        <v>1</v>
      </c>
      <c r="G78">
        <v>500</v>
      </c>
      <c r="H78">
        <v>0</v>
      </c>
      <c r="I78">
        <f t="shared" si="6"/>
        <v>500</v>
      </c>
      <c r="J78">
        <v>0</v>
      </c>
      <c r="K78">
        <v>0</v>
      </c>
      <c r="L78">
        <f>_xlfn.IFNA(VLOOKUP(C78,Average!$A$1:$B$89,2,0),0)</f>
        <v>-127.204549689703</v>
      </c>
      <c r="M78">
        <v>1133.8931397118199</v>
      </c>
      <c r="O78" s="14">
        <f t="shared" si="7"/>
        <v>0</v>
      </c>
      <c r="P78" s="14">
        <f t="shared" si="8"/>
        <v>500</v>
      </c>
      <c r="Q78" s="14">
        <f t="shared" si="9"/>
        <v>1007</v>
      </c>
      <c r="R78" s="14">
        <f t="shared" si="5"/>
        <v>0</v>
      </c>
    </row>
    <row r="79" spans="2:18" x14ac:dyDescent="0.25">
      <c r="B79" t="s">
        <v>751</v>
      </c>
      <c r="C79" t="s">
        <v>706</v>
      </c>
      <c r="D79">
        <v>5644</v>
      </c>
      <c r="E79">
        <v>592</v>
      </c>
      <c r="F79">
        <v>1</v>
      </c>
      <c r="G79">
        <v>500</v>
      </c>
      <c r="H79">
        <v>0</v>
      </c>
      <c r="I79">
        <f t="shared" si="6"/>
        <v>500</v>
      </c>
      <c r="J79">
        <v>0</v>
      </c>
      <c r="K79">
        <v>0</v>
      </c>
      <c r="L79">
        <f>_xlfn.IFNA(VLOOKUP(C79,Average!$A$1:$B$89,2,0),0)</f>
        <v>0</v>
      </c>
      <c r="M79">
        <v>588.04607852857805</v>
      </c>
      <c r="O79" s="14">
        <f t="shared" si="7"/>
        <v>0</v>
      </c>
      <c r="P79" s="14">
        <f t="shared" si="8"/>
        <v>500</v>
      </c>
      <c r="Q79" s="14">
        <f t="shared" si="9"/>
        <v>588</v>
      </c>
      <c r="R79" s="14">
        <f t="shared" si="5"/>
        <v>0</v>
      </c>
    </row>
    <row r="80" spans="2:18" x14ac:dyDescent="0.25">
      <c r="B80" t="s">
        <v>751</v>
      </c>
      <c r="C80" t="s">
        <v>719</v>
      </c>
      <c r="D80">
        <v>2299</v>
      </c>
      <c r="E80">
        <v>592</v>
      </c>
      <c r="F80">
        <v>1</v>
      </c>
      <c r="G80">
        <v>500</v>
      </c>
      <c r="H80">
        <v>0</v>
      </c>
      <c r="I80">
        <f t="shared" si="6"/>
        <v>500</v>
      </c>
      <c r="J80">
        <v>0</v>
      </c>
      <c r="K80">
        <v>0</v>
      </c>
      <c r="L80">
        <f>_xlfn.IFNA(VLOOKUP(C80,Average!$A$1:$B$89,2,0),0)</f>
        <v>155.43790297438431</v>
      </c>
      <c r="M80">
        <v>653.51731883447496</v>
      </c>
      <c r="O80" s="14">
        <f t="shared" si="7"/>
        <v>0</v>
      </c>
      <c r="P80" s="14">
        <f t="shared" si="8"/>
        <v>500</v>
      </c>
      <c r="Q80" s="14">
        <f t="shared" si="9"/>
        <v>809</v>
      </c>
      <c r="R80" s="14">
        <f t="shared" si="5"/>
        <v>0</v>
      </c>
    </row>
    <row r="81" spans="2:18" x14ac:dyDescent="0.25">
      <c r="B81" t="s">
        <v>751</v>
      </c>
      <c r="C81" t="s">
        <v>801</v>
      </c>
      <c r="D81">
        <v>463</v>
      </c>
      <c r="E81">
        <v>592</v>
      </c>
      <c r="F81">
        <v>1</v>
      </c>
      <c r="G81">
        <v>500</v>
      </c>
      <c r="H81">
        <v>0</v>
      </c>
      <c r="I81">
        <f t="shared" si="6"/>
        <v>500</v>
      </c>
      <c r="J81">
        <v>0</v>
      </c>
      <c r="K81">
        <v>0</v>
      </c>
      <c r="L81">
        <f>_xlfn.IFNA(VLOOKUP(C81,Average!$A$1:$B$89,2,0),0)</f>
        <v>0</v>
      </c>
      <c r="M81">
        <v>190.94440583556599</v>
      </c>
      <c r="O81" s="14">
        <f t="shared" si="7"/>
        <v>0</v>
      </c>
      <c r="P81" s="14">
        <f t="shared" si="8"/>
        <v>500</v>
      </c>
      <c r="Q81" s="14">
        <f t="shared" si="9"/>
        <v>191</v>
      </c>
      <c r="R81" s="14">
        <f t="shared" si="5"/>
        <v>0</v>
      </c>
    </row>
    <row r="82" spans="2:18" x14ac:dyDescent="0.25">
      <c r="B82" t="s">
        <v>751</v>
      </c>
      <c r="C82" t="s">
        <v>601</v>
      </c>
      <c r="D82">
        <v>1764</v>
      </c>
      <c r="E82">
        <v>592</v>
      </c>
      <c r="F82">
        <v>1</v>
      </c>
      <c r="G82">
        <v>500</v>
      </c>
      <c r="H82">
        <v>0</v>
      </c>
      <c r="I82">
        <f t="shared" si="6"/>
        <v>500</v>
      </c>
      <c r="J82">
        <v>0</v>
      </c>
      <c r="K82">
        <v>0</v>
      </c>
      <c r="L82">
        <f>_xlfn.IFNA(VLOOKUP(C82,Average!$A$1:$B$89,2,0),0)</f>
        <v>0</v>
      </c>
      <c r="M82">
        <v>325.15759820321563</v>
      </c>
      <c r="O82" s="14">
        <f t="shared" si="7"/>
        <v>0</v>
      </c>
      <c r="P82" s="14">
        <f t="shared" si="8"/>
        <v>500</v>
      </c>
      <c r="Q82" s="14">
        <f t="shared" si="9"/>
        <v>325</v>
      </c>
      <c r="R82" s="14">
        <f t="shared" si="5"/>
        <v>0</v>
      </c>
    </row>
    <row r="83" spans="2:18" x14ac:dyDescent="0.25">
      <c r="B83" t="s">
        <v>751</v>
      </c>
      <c r="C83" t="s">
        <v>727</v>
      </c>
      <c r="D83">
        <v>100</v>
      </c>
      <c r="E83">
        <v>592</v>
      </c>
      <c r="F83">
        <v>1</v>
      </c>
      <c r="G83">
        <v>500</v>
      </c>
      <c r="H83">
        <v>0</v>
      </c>
      <c r="I83">
        <f t="shared" si="6"/>
        <v>500</v>
      </c>
      <c r="J83">
        <v>0</v>
      </c>
      <c r="K83">
        <v>0</v>
      </c>
      <c r="L83">
        <f>_xlfn.IFNA(VLOOKUP(C83,Average!$A$1:$B$89,2,0),0)</f>
        <v>0</v>
      </c>
      <c r="M83">
        <v>190.15084296869401</v>
      </c>
      <c r="O83" s="14">
        <f t="shared" si="7"/>
        <v>0</v>
      </c>
      <c r="P83" s="14">
        <f t="shared" si="8"/>
        <v>500</v>
      </c>
      <c r="Q83" s="14">
        <f t="shared" si="9"/>
        <v>190</v>
      </c>
      <c r="R83" s="14">
        <f t="shared" si="5"/>
        <v>0</v>
      </c>
    </row>
    <row r="84" spans="2:18" x14ac:dyDescent="0.25">
      <c r="B84" t="s">
        <v>751</v>
      </c>
      <c r="C84" t="s">
        <v>729</v>
      </c>
      <c r="D84">
        <v>1305</v>
      </c>
      <c r="E84">
        <v>592</v>
      </c>
      <c r="F84">
        <v>1</v>
      </c>
      <c r="G84">
        <v>500</v>
      </c>
      <c r="H84">
        <v>0</v>
      </c>
      <c r="I84">
        <f t="shared" si="6"/>
        <v>500</v>
      </c>
      <c r="J84">
        <v>0</v>
      </c>
      <c r="K84">
        <v>0</v>
      </c>
      <c r="L84">
        <f>_xlfn.IFNA(VLOOKUP(C84,Average!$A$1:$B$89,2,0),0)</f>
        <v>0</v>
      </c>
      <c r="M84">
        <v>1198.39575233646</v>
      </c>
      <c r="O84" s="14">
        <f t="shared" si="7"/>
        <v>0</v>
      </c>
      <c r="P84" s="14">
        <f t="shared" si="8"/>
        <v>500</v>
      </c>
      <c r="Q84" s="14">
        <f t="shared" si="9"/>
        <v>1198</v>
      </c>
      <c r="R84" s="14">
        <f t="shared" si="5"/>
        <v>0</v>
      </c>
    </row>
    <row r="85" spans="2:18" x14ac:dyDescent="0.25">
      <c r="B85" t="s">
        <v>752</v>
      </c>
      <c r="C85" t="s">
        <v>58</v>
      </c>
      <c r="D85">
        <v>12759</v>
      </c>
      <c r="E85">
        <v>592</v>
      </c>
      <c r="F85">
        <v>1</v>
      </c>
      <c r="G85">
        <v>580</v>
      </c>
      <c r="H85">
        <v>0</v>
      </c>
      <c r="I85">
        <f t="shared" si="6"/>
        <v>580</v>
      </c>
      <c r="J85">
        <v>0</v>
      </c>
      <c r="K85">
        <v>0</v>
      </c>
      <c r="L85">
        <f>_xlfn.IFNA(VLOOKUP(C85,Average!$A$1:$B$89,2,0),0)</f>
        <v>890.95179171070799</v>
      </c>
      <c r="M85">
        <v>163.767461272888</v>
      </c>
      <c r="O85" s="14">
        <f t="shared" si="7"/>
        <v>0</v>
      </c>
      <c r="P85" s="14">
        <f t="shared" si="8"/>
        <v>580</v>
      </c>
      <c r="Q85" s="14">
        <f t="shared" si="9"/>
        <v>1055</v>
      </c>
      <c r="R85" s="14">
        <f t="shared" si="5"/>
        <v>0</v>
      </c>
    </row>
    <row r="86" spans="2:18" x14ac:dyDescent="0.25">
      <c r="B86" t="s">
        <v>752</v>
      </c>
      <c r="C86" t="s">
        <v>136</v>
      </c>
      <c r="D86">
        <v>27086</v>
      </c>
      <c r="E86">
        <v>592</v>
      </c>
      <c r="F86">
        <v>1</v>
      </c>
      <c r="G86">
        <v>580</v>
      </c>
      <c r="H86">
        <v>0</v>
      </c>
      <c r="I86">
        <f t="shared" si="6"/>
        <v>580</v>
      </c>
      <c r="J86">
        <v>0</v>
      </c>
      <c r="K86">
        <v>0</v>
      </c>
      <c r="L86">
        <f>_xlfn.IFNA(VLOOKUP(C86,Average!$A$1:$B$89,2,0),0)</f>
        <v>-522.36102032999702</v>
      </c>
      <c r="M86">
        <v>689.37085563436494</v>
      </c>
      <c r="O86" s="14">
        <f t="shared" si="7"/>
        <v>0</v>
      </c>
      <c r="P86" s="14">
        <f t="shared" si="8"/>
        <v>580</v>
      </c>
      <c r="Q86" s="14">
        <f t="shared" si="9"/>
        <v>167</v>
      </c>
      <c r="R86" s="14">
        <f t="shared" si="5"/>
        <v>0</v>
      </c>
    </row>
    <row r="87" spans="2:18" x14ac:dyDescent="0.25">
      <c r="B87" t="s">
        <v>752</v>
      </c>
      <c r="C87" t="s">
        <v>708</v>
      </c>
      <c r="D87">
        <v>300000</v>
      </c>
      <c r="E87">
        <v>592</v>
      </c>
      <c r="F87">
        <v>1</v>
      </c>
      <c r="G87">
        <v>580</v>
      </c>
      <c r="H87">
        <v>0</v>
      </c>
      <c r="I87">
        <f t="shared" si="6"/>
        <v>580</v>
      </c>
      <c r="J87">
        <v>0</v>
      </c>
      <c r="K87">
        <v>0</v>
      </c>
      <c r="L87">
        <f>_xlfn.IFNA(VLOOKUP(C87,Average!$A$1:$B$89,2,0),0)</f>
        <v>82.1737961586512</v>
      </c>
      <c r="M87">
        <v>281.58968021342503</v>
      </c>
      <c r="O87" s="14">
        <f t="shared" si="7"/>
        <v>0</v>
      </c>
      <c r="P87" s="14">
        <f t="shared" si="8"/>
        <v>580</v>
      </c>
      <c r="Q87" s="14">
        <f t="shared" si="9"/>
        <v>364</v>
      </c>
      <c r="R87" s="14">
        <f t="shared" si="5"/>
        <v>0</v>
      </c>
    </row>
    <row r="88" spans="2:18" x14ac:dyDescent="0.25">
      <c r="B88" t="s">
        <v>754</v>
      </c>
      <c r="C88" t="s">
        <v>314</v>
      </c>
      <c r="D88">
        <v>12400</v>
      </c>
      <c r="E88">
        <v>592</v>
      </c>
      <c r="F88">
        <v>1</v>
      </c>
      <c r="G88">
        <v>385</v>
      </c>
      <c r="H88">
        <v>0</v>
      </c>
      <c r="I88">
        <f t="shared" si="6"/>
        <v>385</v>
      </c>
      <c r="J88">
        <v>0</v>
      </c>
      <c r="K88">
        <v>0</v>
      </c>
      <c r="L88">
        <f>_xlfn.IFNA(VLOOKUP(C88,Average!$A$1:$B$89,2,0),0)</f>
        <v>270.36509023694299</v>
      </c>
      <c r="M88">
        <v>240.54417791441199</v>
      </c>
      <c r="O88" s="14">
        <f t="shared" si="7"/>
        <v>0</v>
      </c>
      <c r="P88" s="14">
        <f t="shared" si="8"/>
        <v>385</v>
      </c>
      <c r="Q88" s="14">
        <f t="shared" si="9"/>
        <v>511</v>
      </c>
      <c r="R88" s="14">
        <f t="shared" si="5"/>
        <v>0</v>
      </c>
    </row>
    <row r="89" spans="2:18" x14ac:dyDescent="0.25">
      <c r="B89" t="s">
        <v>755</v>
      </c>
      <c r="C89" t="s">
        <v>281</v>
      </c>
      <c r="D89">
        <v>250</v>
      </c>
      <c r="E89">
        <v>592</v>
      </c>
      <c r="F89">
        <v>1</v>
      </c>
      <c r="G89">
        <v>500</v>
      </c>
      <c r="H89">
        <v>0</v>
      </c>
      <c r="I89">
        <f t="shared" si="6"/>
        <v>500</v>
      </c>
      <c r="J89">
        <v>0</v>
      </c>
      <c r="K89">
        <v>0</v>
      </c>
      <c r="L89">
        <f>_xlfn.IFNA(VLOOKUP(C89,Average!$A$1:$B$89,2,0),0)</f>
        <v>467.84277683682598</v>
      </c>
      <c r="M89">
        <v>665.79218605231802</v>
      </c>
      <c r="O89" s="14">
        <f t="shared" si="7"/>
        <v>0</v>
      </c>
      <c r="P89" s="14">
        <f t="shared" si="8"/>
        <v>500</v>
      </c>
      <c r="Q89" s="14">
        <f t="shared" si="9"/>
        <v>1134</v>
      </c>
      <c r="R89" s="14">
        <f t="shared" si="5"/>
        <v>0</v>
      </c>
    </row>
    <row r="90" spans="2:18" x14ac:dyDescent="0.25">
      <c r="B90" t="s">
        <v>755</v>
      </c>
      <c r="C90" t="s">
        <v>624</v>
      </c>
      <c r="D90">
        <v>600</v>
      </c>
      <c r="E90">
        <v>592</v>
      </c>
      <c r="F90">
        <v>1</v>
      </c>
      <c r="G90">
        <v>500</v>
      </c>
      <c r="H90">
        <v>0</v>
      </c>
      <c r="I90">
        <f t="shared" si="6"/>
        <v>500</v>
      </c>
      <c r="J90">
        <v>0</v>
      </c>
      <c r="K90">
        <v>0</v>
      </c>
      <c r="L90">
        <f>_xlfn.IFNA(VLOOKUP(C90,Average!$A$1:$B$89,2,0),0)</f>
        <v>0</v>
      </c>
      <c r="M90">
        <f>_xlfn.IFNA(VLOOKUP(C90,'Weighted EI Retailers'!$A$1:$B$89,2,0),0)</f>
        <v>251.01325095684001</v>
      </c>
      <c r="O90" s="14">
        <f t="shared" si="7"/>
        <v>0</v>
      </c>
      <c r="P90" s="14">
        <f t="shared" si="8"/>
        <v>500</v>
      </c>
      <c r="Q90" s="14">
        <f t="shared" si="9"/>
        <v>251</v>
      </c>
      <c r="R90" s="14">
        <f t="shared" si="5"/>
        <v>0</v>
      </c>
    </row>
    <row r="91" spans="2:18" x14ac:dyDescent="0.25">
      <c r="B91" t="s">
        <v>756</v>
      </c>
      <c r="C91" t="s">
        <v>294</v>
      </c>
      <c r="D91">
        <v>4209</v>
      </c>
      <c r="E91">
        <v>592</v>
      </c>
      <c r="F91">
        <v>1</v>
      </c>
      <c r="G91">
        <v>580</v>
      </c>
      <c r="H91">
        <v>0</v>
      </c>
      <c r="I91">
        <f t="shared" si="6"/>
        <v>580</v>
      </c>
      <c r="J91">
        <v>0</v>
      </c>
      <c r="K91">
        <v>0</v>
      </c>
      <c r="L91">
        <f>_xlfn.IFNA(VLOOKUP(C91,Average!$A$1:$B$89,2,0),0)</f>
        <v>382.57746205235497</v>
      </c>
      <c r="M91">
        <f>_xlfn.IFNA(VLOOKUP(C91,'Weighted EI Retailers'!$A$1:$B$89,2,0),0)</f>
        <v>141.25156379087099</v>
      </c>
      <c r="O91" s="14">
        <f t="shared" si="7"/>
        <v>0</v>
      </c>
      <c r="P91" s="14">
        <f t="shared" si="8"/>
        <v>580</v>
      </c>
      <c r="Q91" s="14">
        <f t="shared" si="9"/>
        <v>524</v>
      </c>
      <c r="R91" s="14">
        <f t="shared" si="5"/>
        <v>0</v>
      </c>
    </row>
    <row r="92" spans="2:18" x14ac:dyDescent="0.25">
      <c r="B92" t="s">
        <v>756</v>
      </c>
      <c r="C92" t="s">
        <v>708</v>
      </c>
      <c r="D92">
        <v>12305</v>
      </c>
      <c r="E92">
        <v>592</v>
      </c>
      <c r="F92">
        <v>1</v>
      </c>
      <c r="G92">
        <v>580</v>
      </c>
      <c r="H92">
        <v>0</v>
      </c>
      <c r="I92">
        <f t="shared" si="6"/>
        <v>580</v>
      </c>
      <c r="J92">
        <v>0</v>
      </c>
      <c r="K92">
        <v>0</v>
      </c>
      <c r="L92">
        <f>_xlfn.IFNA(VLOOKUP(C92,Average!$A$1:$B$89,2,0),0)</f>
        <v>82.1737961586512</v>
      </c>
      <c r="M92">
        <f>_xlfn.IFNA(VLOOKUP(C92,'Weighted EI Retailers'!$A$1:$B$89,2,0),0)</f>
        <v>283.93268128876895</v>
      </c>
      <c r="O92" s="14">
        <f t="shared" si="7"/>
        <v>0</v>
      </c>
      <c r="P92" s="14">
        <f t="shared" si="8"/>
        <v>580</v>
      </c>
      <c r="Q92" s="14">
        <f t="shared" si="9"/>
        <v>366</v>
      </c>
      <c r="R92" s="14">
        <f t="shared" si="5"/>
        <v>0</v>
      </c>
    </row>
    <row r="93" spans="2:18" x14ac:dyDescent="0.25">
      <c r="B93" t="s">
        <v>757</v>
      </c>
      <c r="C93" t="s">
        <v>136</v>
      </c>
      <c r="D93">
        <v>3856</v>
      </c>
      <c r="E93">
        <v>592</v>
      </c>
      <c r="F93">
        <v>1</v>
      </c>
      <c r="G93">
        <v>580</v>
      </c>
      <c r="H93">
        <v>0</v>
      </c>
      <c r="I93">
        <f t="shared" si="6"/>
        <v>580</v>
      </c>
      <c r="J93">
        <v>0</v>
      </c>
      <c r="K93">
        <v>0</v>
      </c>
      <c r="L93">
        <f>_xlfn.IFNA(VLOOKUP(C93,Average!$A$1:$B$89,2,0),0)</f>
        <v>-522.36102032999702</v>
      </c>
      <c r="M93">
        <f>_xlfn.IFNA(VLOOKUP(C93,'Weighted EI Retailers'!$A$1:$B$89,2,0),0)</f>
        <v>882.41059434545696</v>
      </c>
      <c r="O93" s="14">
        <f t="shared" si="7"/>
        <v>0</v>
      </c>
      <c r="P93" s="14">
        <f t="shared" si="8"/>
        <v>580</v>
      </c>
      <c r="Q93" s="14">
        <f t="shared" si="9"/>
        <v>360</v>
      </c>
      <c r="R93" s="14">
        <f t="shared" si="5"/>
        <v>0</v>
      </c>
    </row>
    <row r="94" spans="2:18" x14ac:dyDescent="0.25">
      <c r="B94" t="s">
        <v>757</v>
      </c>
      <c r="C94" t="s">
        <v>745</v>
      </c>
      <c r="D94">
        <v>3294</v>
      </c>
      <c r="E94">
        <v>592</v>
      </c>
      <c r="F94">
        <v>1</v>
      </c>
      <c r="G94">
        <v>580</v>
      </c>
      <c r="H94">
        <v>0</v>
      </c>
      <c r="I94">
        <f t="shared" si="6"/>
        <v>580</v>
      </c>
      <c r="J94">
        <v>0</v>
      </c>
      <c r="K94">
        <v>0</v>
      </c>
      <c r="L94">
        <f>_xlfn.IFNA(VLOOKUP(C94,Average!$A$1:$B$89,2,0),0)</f>
        <v>0</v>
      </c>
      <c r="M94">
        <f>_xlfn.IFNA(VLOOKUP(C94,'Weighted EI Retailers'!$A$1:$B$89,2,0),0)</f>
        <v>0</v>
      </c>
      <c r="O94" s="14">
        <f t="shared" si="7"/>
        <v>0</v>
      </c>
      <c r="P94" s="14">
        <f t="shared" si="8"/>
        <v>580</v>
      </c>
      <c r="Q94" s="14">
        <f t="shared" si="9"/>
        <v>0</v>
      </c>
      <c r="R94" s="14">
        <f t="shared" si="5"/>
        <v>0</v>
      </c>
    </row>
    <row r="95" spans="2:18" x14ac:dyDescent="0.25">
      <c r="B95" t="s">
        <v>758</v>
      </c>
      <c r="C95" t="s">
        <v>721</v>
      </c>
      <c r="D95">
        <v>7502</v>
      </c>
      <c r="E95">
        <v>592</v>
      </c>
      <c r="F95">
        <v>1</v>
      </c>
      <c r="G95">
        <v>385</v>
      </c>
      <c r="H95">
        <v>0</v>
      </c>
      <c r="I95">
        <f t="shared" si="6"/>
        <v>385</v>
      </c>
      <c r="J95">
        <v>0</v>
      </c>
      <c r="K95">
        <v>0</v>
      </c>
      <c r="L95">
        <f>_xlfn.IFNA(VLOOKUP(C95,Average!$A$1:$B$89,2,0),0)</f>
        <v>98.426778584296244</v>
      </c>
      <c r="M95">
        <f>_xlfn.IFNA(VLOOKUP(C95,'Weighted EI Retailers'!$A$1:$B$89,2,0),0)</f>
        <v>196.69216669197678</v>
      </c>
      <c r="O95" s="14">
        <f t="shared" si="7"/>
        <v>0</v>
      </c>
      <c r="P95" s="14">
        <f t="shared" si="8"/>
        <v>385</v>
      </c>
      <c r="Q95" s="14">
        <f t="shared" si="9"/>
        <v>295</v>
      </c>
      <c r="R95" s="14">
        <f t="shared" si="5"/>
        <v>0</v>
      </c>
    </row>
    <row r="96" spans="2:18" x14ac:dyDescent="0.25">
      <c r="B96" t="s">
        <v>758</v>
      </c>
      <c r="C96" t="s">
        <v>243</v>
      </c>
      <c r="D96">
        <v>1131</v>
      </c>
      <c r="E96">
        <v>592</v>
      </c>
      <c r="F96">
        <v>1</v>
      </c>
      <c r="G96">
        <v>385</v>
      </c>
      <c r="H96">
        <v>0</v>
      </c>
      <c r="I96">
        <f t="shared" si="6"/>
        <v>385</v>
      </c>
      <c r="J96">
        <v>0</v>
      </c>
      <c r="K96">
        <v>0</v>
      </c>
      <c r="L96">
        <f>_xlfn.IFNA(VLOOKUP(C96,Average!$A$1:$B$89,2,0),0)</f>
        <v>88.774101438884898</v>
      </c>
      <c r="M96">
        <f>_xlfn.IFNA(VLOOKUP(C96,'Weighted EI Retailers'!$A$1:$B$89,2,0),0)</f>
        <v>200.27204025340299</v>
      </c>
      <c r="O96" s="14">
        <f t="shared" si="7"/>
        <v>0</v>
      </c>
      <c r="P96" s="14">
        <f t="shared" si="8"/>
        <v>385</v>
      </c>
      <c r="Q96" s="14">
        <f t="shared" si="9"/>
        <v>289</v>
      </c>
      <c r="R96" s="14">
        <f t="shared" si="5"/>
        <v>0</v>
      </c>
    </row>
    <row r="97" spans="2:18" x14ac:dyDescent="0.25">
      <c r="B97" t="s">
        <v>758</v>
      </c>
      <c r="C97" t="s">
        <v>704</v>
      </c>
      <c r="D97">
        <v>4450</v>
      </c>
      <c r="E97">
        <v>592</v>
      </c>
      <c r="F97">
        <v>1</v>
      </c>
      <c r="G97">
        <v>385</v>
      </c>
      <c r="H97">
        <v>0</v>
      </c>
      <c r="I97">
        <f t="shared" si="6"/>
        <v>385</v>
      </c>
      <c r="J97">
        <v>0</v>
      </c>
      <c r="K97">
        <v>0</v>
      </c>
      <c r="L97">
        <f>_xlfn.IFNA(VLOOKUP(C97,Average!$A$1:$B$89,2,0),0)</f>
        <v>0</v>
      </c>
      <c r="M97">
        <f>_xlfn.IFNA(VLOOKUP(C97,'Weighted EI Retailers'!$A$1:$B$89,2,0),0)</f>
        <v>92.508079061709736</v>
      </c>
      <c r="O97" s="14">
        <f t="shared" si="7"/>
        <v>0</v>
      </c>
      <c r="P97" s="14">
        <f t="shared" si="8"/>
        <v>385</v>
      </c>
      <c r="Q97" s="14">
        <f t="shared" si="9"/>
        <v>93</v>
      </c>
      <c r="R97" s="14">
        <f t="shared" si="5"/>
        <v>0</v>
      </c>
    </row>
    <row r="98" spans="2:18" x14ac:dyDescent="0.25">
      <c r="B98" t="s">
        <v>758</v>
      </c>
      <c r="C98" t="s">
        <v>712</v>
      </c>
      <c r="D98">
        <v>2519</v>
      </c>
      <c r="E98">
        <v>592</v>
      </c>
      <c r="F98">
        <v>1</v>
      </c>
      <c r="G98">
        <v>385</v>
      </c>
      <c r="H98">
        <v>0</v>
      </c>
      <c r="I98">
        <f t="shared" si="6"/>
        <v>385</v>
      </c>
      <c r="J98">
        <v>0</v>
      </c>
      <c r="K98">
        <v>0</v>
      </c>
      <c r="L98">
        <f>_xlfn.IFNA(VLOOKUP(C98,Average!$A$1:$B$89,2,0),0)</f>
        <v>156.34284145676699</v>
      </c>
      <c r="M98">
        <f>_xlfn.IFNA(VLOOKUP(C98,'Weighted EI Retailers'!$A$1:$B$89,2,0),0)</f>
        <v>183.24645935452978</v>
      </c>
      <c r="O98" s="14">
        <f t="shared" si="7"/>
        <v>0</v>
      </c>
      <c r="P98" s="14">
        <f t="shared" si="8"/>
        <v>385</v>
      </c>
      <c r="Q98" s="14">
        <f t="shared" si="9"/>
        <v>340</v>
      </c>
      <c r="R98" s="14">
        <f t="shared" si="5"/>
        <v>0</v>
      </c>
    </row>
    <row r="99" spans="2:18" x14ac:dyDescent="0.25">
      <c r="B99" t="s">
        <v>758</v>
      </c>
      <c r="C99" t="s">
        <v>192</v>
      </c>
      <c r="D99">
        <v>1352</v>
      </c>
      <c r="E99">
        <v>592</v>
      </c>
      <c r="F99">
        <v>1</v>
      </c>
      <c r="G99">
        <v>385</v>
      </c>
      <c r="H99">
        <v>0</v>
      </c>
      <c r="I99">
        <f t="shared" si="6"/>
        <v>385</v>
      </c>
      <c r="J99">
        <v>0</v>
      </c>
      <c r="K99">
        <v>0</v>
      </c>
      <c r="L99">
        <f>_xlfn.IFNA(VLOOKUP(C99,Average!$A$1:$B$89,2,0),0)</f>
        <v>31.4613308880025</v>
      </c>
      <c r="M99">
        <f>_xlfn.IFNA(VLOOKUP(C99,'Weighted EI Retailers'!$A$1:$B$89,2,0),0)</f>
        <v>172.68870631895501</v>
      </c>
      <c r="O99" s="14">
        <f t="shared" si="7"/>
        <v>0</v>
      </c>
      <c r="P99" s="14">
        <f t="shared" si="8"/>
        <v>385</v>
      </c>
      <c r="Q99" s="14">
        <f t="shared" si="9"/>
        <v>204</v>
      </c>
      <c r="R99" s="14">
        <f t="shared" si="5"/>
        <v>0</v>
      </c>
    </row>
    <row r="100" spans="2:18" x14ac:dyDescent="0.25">
      <c r="B100" t="s">
        <v>758</v>
      </c>
      <c r="C100" t="s">
        <v>719</v>
      </c>
      <c r="D100">
        <v>16369</v>
      </c>
      <c r="E100">
        <v>592</v>
      </c>
      <c r="F100">
        <v>1</v>
      </c>
      <c r="G100">
        <v>385</v>
      </c>
      <c r="H100">
        <v>0</v>
      </c>
      <c r="I100">
        <f t="shared" si="6"/>
        <v>385</v>
      </c>
      <c r="J100">
        <v>0</v>
      </c>
      <c r="K100">
        <v>0</v>
      </c>
      <c r="L100">
        <f>_xlfn.IFNA(VLOOKUP(C100,Average!$A$1:$B$89,2,0),0)</f>
        <v>155.43790297438431</v>
      </c>
      <c r="M100">
        <f>_xlfn.IFNA(VLOOKUP(C100,'Weighted EI Retailers'!$A$1:$B$89,2,0),0)</f>
        <v>234.26053025449798</v>
      </c>
      <c r="O100" s="14">
        <f t="shared" si="7"/>
        <v>0</v>
      </c>
      <c r="P100" s="14">
        <f t="shared" si="8"/>
        <v>385</v>
      </c>
      <c r="Q100" s="14">
        <f t="shared" si="9"/>
        <v>390</v>
      </c>
      <c r="R100" s="14">
        <f t="shared" si="5"/>
        <v>0</v>
      </c>
    </row>
    <row r="101" spans="2:18" x14ac:dyDescent="0.25">
      <c r="B101" t="s">
        <v>758</v>
      </c>
      <c r="C101" t="s">
        <v>793</v>
      </c>
      <c r="D101">
        <v>6600</v>
      </c>
      <c r="E101">
        <v>592</v>
      </c>
      <c r="F101">
        <v>1</v>
      </c>
      <c r="G101">
        <v>385</v>
      </c>
      <c r="H101">
        <v>0</v>
      </c>
      <c r="I101">
        <f t="shared" si="6"/>
        <v>385</v>
      </c>
      <c r="J101">
        <v>0</v>
      </c>
      <c r="K101">
        <v>0</v>
      </c>
      <c r="L101">
        <f>_xlfn.IFNA(VLOOKUP(C101,Average!$A$1:$B$89,2,0),0)</f>
        <v>0</v>
      </c>
      <c r="M101">
        <f>_xlfn.IFNA(VLOOKUP(C101,'Weighted EI Retailers'!$A$1:$B$89,2,0),0)</f>
        <v>0</v>
      </c>
      <c r="O101" s="14">
        <f t="shared" si="7"/>
        <v>0</v>
      </c>
      <c r="P101" s="14">
        <f t="shared" si="8"/>
        <v>385</v>
      </c>
      <c r="Q101" s="14">
        <f t="shared" si="9"/>
        <v>0</v>
      </c>
      <c r="R101" s="14">
        <f t="shared" si="5"/>
        <v>0</v>
      </c>
    </row>
    <row r="102" spans="2:18" x14ac:dyDescent="0.25">
      <c r="B102" t="s">
        <v>758</v>
      </c>
      <c r="C102" t="s">
        <v>804</v>
      </c>
      <c r="D102">
        <v>5327</v>
      </c>
      <c r="E102">
        <v>592</v>
      </c>
      <c r="F102">
        <v>1</v>
      </c>
      <c r="G102">
        <v>385</v>
      </c>
      <c r="H102">
        <v>0</v>
      </c>
      <c r="I102">
        <f t="shared" si="6"/>
        <v>385</v>
      </c>
      <c r="J102">
        <v>0</v>
      </c>
      <c r="K102">
        <v>0</v>
      </c>
      <c r="L102">
        <f>_xlfn.IFNA(VLOOKUP(C102,Average!$A$1:$B$89,2,0),0)</f>
        <v>0</v>
      </c>
      <c r="M102">
        <f>_xlfn.IFNA(VLOOKUP(C102,'Weighted EI Retailers'!$A$1:$B$89,2,0),0)</f>
        <v>0</v>
      </c>
      <c r="O102" s="14">
        <f t="shared" si="7"/>
        <v>0</v>
      </c>
      <c r="P102" s="14">
        <f t="shared" si="8"/>
        <v>385</v>
      </c>
      <c r="Q102" s="14">
        <f t="shared" si="9"/>
        <v>0</v>
      </c>
      <c r="R102" s="14">
        <f t="shared" si="5"/>
        <v>0</v>
      </c>
    </row>
    <row r="103" spans="2:18" x14ac:dyDescent="0.25">
      <c r="B103" t="s">
        <v>758</v>
      </c>
      <c r="C103" t="s">
        <v>806</v>
      </c>
      <c r="D103">
        <v>19697</v>
      </c>
      <c r="E103">
        <v>592</v>
      </c>
      <c r="F103">
        <v>1</v>
      </c>
      <c r="G103">
        <v>385</v>
      </c>
      <c r="H103">
        <v>0</v>
      </c>
      <c r="I103">
        <f t="shared" si="6"/>
        <v>385</v>
      </c>
      <c r="J103">
        <v>0</v>
      </c>
      <c r="K103">
        <v>0</v>
      </c>
      <c r="L103">
        <f>_xlfn.IFNA(VLOOKUP(C103,Average!$A$1:$B$89,2,0),0)</f>
        <v>0</v>
      </c>
      <c r="M103">
        <f>_xlfn.IFNA(VLOOKUP(C103,'Weighted EI Retailers'!$A$1:$B$89,2,0),0)</f>
        <v>0</v>
      </c>
      <c r="O103" s="14">
        <f t="shared" si="7"/>
        <v>0</v>
      </c>
      <c r="P103" s="14">
        <f t="shared" si="8"/>
        <v>385</v>
      </c>
      <c r="Q103" s="14">
        <f t="shared" si="9"/>
        <v>0</v>
      </c>
      <c r="R103" s="14">
        <f t="shared" si="5"/>
        <v>0</v>
      </c>
    </row>
    <row r="104" spans="2:18" x14ac:dyDescent="0.25">
      <c r="B104" t="s">
        <v>753</v>
      </c>
      <c r="C104" t="s">
        <v>721</v>
      </c>
      <c r="D104">
        <v>6079</v>
      </c>
      <c r="E104">
        <v>592</v>
      </c>
      <c r="F104">
        <v>1</v>
      </c>
      <c r="G104">
        <v>500</v>
      </c>
      <c r="H104">
        <v>0</v>
      </c>
      <c r="I104">
        <f t="shared" si="6"/>
        <v>500</v>
      </c>
      <c r="J104">
        <v>0</v>
      </c>
      <c r="K104">
        <v>0</v>
      </c>
      <c r="L104">
        <f>_xlfn.IFNA(VLOOKUP(C104,Average!$A$1:$B$89,2,0),0)</f>
        <v>98.426778584296244</v>
      </c>
      <c r="M104">
        <f>_xlfn.IFNA(VLOOKUP(C104,'Weighted EI Retailers'!$A$1:$B$89,2,0),0)</f>
        <v>196.69216669197678</v>
      </c>
      <c r="O104" s="14">
        <f t="shared" si="7"/>
        <v>0</v>
      </c>
      <c r="P104" s="14">
        <f t="shared" si="8"/>
        <v>500</v>
      </c>
      <c r="Q104" s="14">
        <f t="shared" si="9"/>
        <v>295</v>
      </c>
      <c r="R104" s="14">
        <f t="shared" si="5"/>
        <v>0</v>
      </c>
    </row>
    <row r="105" spans="2:18" x14ac:dyDescent="0.25">
      <c r="B105" t="s">
        <v>753</v>
      </c>
      <c r="C105" t="s">
        <v>281</v>
      </c>
      <c r="D105">
        <v>3639</v>
      </c>
      <c r="E105">
        <v>592</v>
      </c>
      <c r="F105">
        <v>1</v>
      </c>
      <c r="G105">
        <v>500</v>
      </c>
      <c r="H105">
        <v>0</v>
      </c>
      <c r="I105">
        <f t="shared" si="6"/>
        <v>500</v>
      </c>
      <c r="J105">
        <v>0</v>
      </c>
      <c r="K105">
        <v>0</v>
      </c>
      <c r="L105">
        <f>_xlfn.IFNA(VLOOKUP(C105,Average!$A$1:$B$89,2,0),0)</f>
        <v>467.84277683682598</v>
      </c>
      <c r="M105">
        <f>_xlfn.IFNA(VLOOKUP(C105,'Weighted EI Retailers'!$A$1:$B$89,2,0),0)</f>
        <v>427.17322762527698</v>
      </c>
      <c r="O105" s="14">
        <f t="shared" si="7"/>
        <v>0</v>
      </c>
      <c r="P105" s="14">
        <f t="shared" si="8"/>
        <v>500</v>
      </c>
      <c r="Q105" s="14">
        <f t="shared" si="9"/>
        <v>895</v>
      </c>
      <c r="R105" s="14">
        <f t="shared" si="5"/>
        <v>0</v>
      </c>
    </row>
    <row r="106" spans="2:18" x14ac:dyDescent="0.25">
      <c r="B106" t="s">
        <v>753</v>
      </c>
      <c r="C106" t="s">
        <v>705</v>
      </c>
      <c r="D106">
        <v>1330</v>
      </c>
      <c r="E106">
        <v>592</v>
      </c>
      <c r="F106">
        <v>1</v>
      </c>
      <c r="G106">
        <v>500</v>
      </c>
      <c r="H106">
        <v>0</v>
      </c>
      <c r="I106">
        <f t="shared" si="6"/>
        <v>500</v>
      </c>
      <c r="J106">
        <v>0</v>
      </c>
      <c r="K106">
        <v>0</v>
      </c>
      <c r="L106">
        <f>_xlfn.IFNA(VLOOKUP(C106,Average!$A$1:$B$89,2,0),0)</f>
        <v>0</v>
      </c>
      <c r="M106">
        <f>_xlfn.IFNA(VLOOKUP(C106,'Weighted EI Retailers'!$A$1:$B$89,2,0),0)</f>
        <v>904.71928806456481</v>
      </c>
      <c r="O106" s="14">
        <f t="shared" si="7"/>
        <v>0</v>
      </c>
      <c r="P106" s="14">
        <f t="shared" si="8"/>
        <v>500</v>
      </c>
      <c r="Q106" s="14">
        <f t="shared" si="9"/>
        <v>905</v>
      </c>
      <c r="R106" s="14">
        <f t="shared" si="5"/>
        <v>0</v>
      </c>
    </row>
    <row r="107" spans="2:18" x14ac:dyDescent="0.25">
      <c r="B107" t="s">
        <v>753</v>
      </c>
      <c r="C107" t="s">
        <v>803</v>
      </c>
      <c r="D107">
        <v>324</v>
      </c>
      <c r="E107">
        <v>592</v>
      </c>
      <c r="F107">
        <v>1</v>
      </c>
      <c r="G107">
        <v>500</v>
      </c>
      <c r="H107">
        <v>0</v>
      </c>
      <c r="I107">
        <f t="shared" si="6"/>
        <v>500</v>
      </c>
      <c r="J107">
        <v>0</v>
      </c>
      <c r="K107">
        <v>0</v>
      </c>
      <c r="L107">
        <f>_xlfn.IFNA(VLOOKUP(C107,Average!$A$1:$B$89,2,0),0)</f>
        <v>0</v>
      </c>
      <c r="M107">
        <f>_xlfn.IFNA(VLOOKUP(C107,'Weighted EI Retailers'!$A$1:$B$89,2,0),0)</f>
        <v>0</v>
      </c>
      <c r="O107" s="14">
        <f t="shared" si="7"/>
        <v>0</v>
      </c>
      <c r="P107" s="14">
        <f t="shared" si="8"/>
        <v>500</v>
      </c>
      <c r="Q107" s="14">
        <f t="shared" si="9"/>
        <v>0</v>
      </c>
      <c r="R107" s="14">
        <f t="shared" si="5"/>
        <v>0</v>
      </c>
    </row>
    <row r="108" spans="2:18" x14ac:dyDescent="0.25">
      <c r="B108" t="s">
        <v>753</v>
      </c>
      <c r="C108" t="s">
        <v>741</v>
      </c>
      <c r="D108">
        <v>485</v>
      </c>
      <c r="E108">
        <v>592</v>
      </c>
      <c r="F108">
        <v>1</v>
      </c>
      <c r="G108">
        <v>500</v>
      </c>
      <c r="H108">
        <v>0</v>
      </c>
      <c r="I108">
        <f t="shared" si="6"/>
        <v>500</v>
      </c>
      <c r="J108">
        <v>0</v>
      </c>
      <c r="K108">
        <v>0</v>
      </c>
      <c r="L108">
        <f>_xlfn.IFNA(VLOOKUP(C108,Average!$A$1:$B$89,2,0),0)</f>
        <v>0</v>
      </c>
      <c r="M108">
        <f>_xlfn.IFNA(VLOOKUP(C108,'Weighted EI Retailers'!$A$1:$B$89,2,0),0)</f>
        <v>0</v>
      </c>
      <c r="O108" s="14">
        <f t="shared" si="7"/>
        <v>0</v>
      </c>
      <c r="P108" s="14">
        <f t="shared" si="8"/>
        <v>500</v>
      </c>
      <c r="Q108" s="14">
        <f t="shared" si="9"/>
        <v>0</v>
      </c>
      <c r="R108" s="14">
        <f t="shared" si="5"/>
        <v>0</v>
      </c>
    </row>
    <row r="109" spans="2:18" x14ac:dyDescent="0.25">
      <c r="B109" t="s">
        <v>777</v>
      </c>
      <c r="C109" t="s">
        <v>760</v>
      </c>
      <c r="D109">
        <v>200000</v>
      </c>
      <c r="E109">
        <v>0</v>
      </c>
      <c r="F109">
        <v>0</v>
      </c>
      <c r="G109">
        <v>4110</v>
      </c>
      <c r="H109">
        <f>G109</f>
        <v>4110</v>
      </c>
      <c r="I109">
        <v>0</v>
      </c>
      <c r="J109">
        <v>0</v>
      </c>
      <c r="K109">
        <v>0</v>
      </c>
      <c r="M109">
        <f>_xlfn.IFNA(VLOOKUP(C109,'Weighted EI Retailers'!$A$1:$B$89,2,0),0)</f>
        <v>0</v>
      </c>
      <c r="O109" s="14">
        <f t="shared" si="7"/>
        <v>4110</v>
      </c>
      <c r="P109" s="14">
        <f t="shared" si="8"/>
        <v>0</v>
      </c>
      <c r="Q109" s="14">
        <f t="shared" ref="Q109:Q116" si="10">ROUND(IF(M109&gt;0,SUM(L109,M109,K109),SUM(K109,L109)),0)</f>
        <v>0</v>
      </c>
      <c r="R109" s="14">
        <f t="shared" si="5"/>
        <v>0</v>
      </c>
    </row>
    <row r="110" spans="2:18" x14ac:dyDescent="0.25">
      <c r="B110" t="s">
        <v>760</v>
      </c>
      <c r="C110" t="s">
        <v>788</v>
      </c>
      <c r="D110">
        <v>200000</v>
      </c>
      <c r="E110">
        <v>0</v>
      </c>
      <c r="F110">
        <v>0</v>
      </c>
      <c r="G110">
        <v>0</v>
      </c>
      <c r="H110">
        <f t="shared" ref="H110:H152" si="11">G110</f>
        <v>0</v>
      </c>
      <c r="I110">
        <v>0</v>
      </c>
      <c r="J110">
        <v>0</v>
      </c>
      <c r="K110">
        <v>175</v>
      </c>
      <c r="M110">
        <f>_xlfn.IFNA(VLOOKUP(C110,'Weighted EI Retailers'!$A$1:$B$89,2,0),0)</f>
        <v>0</v>
      </c>
      <c r="O110" s="14">
        <f t="shared" si="7"/>
        <v>0</v>
      </c>
      <c r="P110" s="14">
        <f t="shared" si="8"/>
        <v>0</v>
      </c>
      <c r="Q110" s="14">
        <f t="shared" si="10"/>
        <v>175</v>
      </c>
      <c r="R110" s="14">
        <f t="shared" si="5"/>
        <v>0</v>
      </c>
    </row>
    <row r="111" spans="2:18" x14ac:dyDescent="0.25">
      <c r="B111" t="s">
        <v>777</v>
      </c>
      <c r="C111" t="s">
        <v>789</v>
      </c>
      <c r="D111">
        <v>68800</v>
      </c>
      <c r="E111">
        <v>0</v>
      </c>
      <c r="F111">
        <v>0</v>
      </c>
      <c r="G111">
        <v>4110</v>
      </c>
      <c r="H111">
        <f t="shared" si="11"/>
        <v>4110</v>
      </c>
      <c r="I111">
        <v>0</v>
      </c>
      <c r="J111">
        <v>0</v>
      </c>
      <c r="K111">
        <v>0</v>
      </c>
      <c r="M111">
        <f>_xlfn.IFNA(VLOOKUP(C111,'Weighted EI Retailers'!$A$1:$B$89,2,0),0)</f>
        <v>0</v>
      </c>
      <c r="O111" s="14">
        <f t="shared" si="7"/>
        <v>4110</v>
      </c>
      <c r="P111" s="14">
        <f t="shared" si="8"/>
        <v>0</v>
      </c>
      <c r="Q111" s="14">
        <f t="shared" si="10"/>
        <v>0</v>
      </c>
      <c r="R111" s="14">
        <f t="shared" si="5"/>
        <v>0</v>
      </c>
    </row>
    <row r="112" spans="2:18" x14ac:dyDescent="0.25">
      <c r="B112" t="s">
        <v>777</v>
      </c>
      <c r="C112" t="s">
        <v>763</v>
      </c>
      <c r="D112">
        <v>2000000</v>
      </c>
      <c r="E112">
        <v>0</v>
      </c>
      <c r="F112">
        <v>0</v>
      </c>
      <c r="G112">
        <v>4520</v>
      </c>
      <c r="H112">
        <f t="shared" si="11"/>
        <v>4520</v>
      </c>
      <c r="I112">
        <v>0</v>
      </c>
      <c r="J112">
        <v>0</v>
      </c>
      <c r="K112">
        <v>0</v>
      </c>
      <c r="M112">
        <f>_xlfn.IFNA(VLOOKUP(C112,'Weighted EI Retailers'!$A$1:$B$89,2,0),0)</f>
        <v>0</v>
      </c>
      <c r="O112" s="14">
        <f t="shared" si="7"/>
        <v>4520</v>
      </c>
      <c r="P112" s="14">
        <f t="shared" si="8"/>
        <v>0</v>
      </c>
      <c r="Q112" s="14">
        <f t="shared" si="10"/>
        <v>0</v>
      </c>
      <c r="R112" s="14">
        <f t="shared" si="5"/>
        <v>0</v>
      </c>
    </row>
    <row r="113" spans="2:18" x14ac:dyDescent="0.25">
      <c r="B113" t="s">
        <v>763</v>
      </c>
      <c r="C113" t="s">
        <v>788</v>
      </c>
      <c r="D113">
        <v>2000000</v>
      </c>
      <c r="E113">
        <v>0</v>
      </c>
      <c r="F113">
        <v>0</v>
      </c>
      <c r="G113">
        <v>0</v>
      </c>
      <c r="H113">
        <f t="shared" si="11"/>
        <v>0</v>
      </c>
      <c r="I113">
        <v>0</v>
      </c>
      <c r="J113">
        <v>0</v>
      </c>
      <c r="K113">
        <v>175</v>
      </c>
      <c r="M113">
        <f>_xlfn.IFNA(VLOOKUP(C113,'Weighted EI Retailers'!$A$1:$B$89,2,0),0)</f>
        <v>0</v>
      </c>
      <c r="O113" s="14">
        <f t="shared" si="7"/>
        <v>0</v>
      </c>
      <c r="P113" s="14">
        <f t="shared" si="8"/>
        <v>0</v>
      </c>
      <c r="Q113" s="14">
        <f t="shared" si="10"/>
        <v>175</v>
      </c>
      <c r="R113" s="14">
        <f t="shared" si="5"/>
        <v>0</v>
      </c>
    </row>
    <row r="114" spans="2:18" x14ac:dyDescent="0.25">
      <c r="B114" t="s">
        <v>761</v>
      </c>
      <c r="C114" t="s">
        <v>763</v>
      </c>
      <c r="D114">
        <v>1250000</v>
      </c>
      <c r="E114">
        <v>0</v>
      </c>
      <c r="F114">
        <v>0</v>
      </c>
      <c r="G114">
        <v>2400</v>
      </c>
      <c r="H114">
        <f t="shared" si="11"/>
        <v>2400</v>
      </c>
      <c r="I114">
        <v>0</v>
      </c>
      <c r="J114">
        <v>0</v>
      </c>
      <c r="K114">
        <v>0</v>
      </c>
      <c r="M114">
        <f>_xlfn.IFNA(VLOOKUP(C114,'Weighted EI Retailers'!$A$1:$B$89,2,0),0)</f>
        <v>0</v>
      </c>
      <c r="O114" s="14">
        <f t="shared" si="7"/>
        <v>2400</v>
      </c>
      <c r="P114" s="14">
        <f t="shared" si="8"/>
        <v>0</v>
      </c>
      <c r="Q114" s="14">
        <f t="shared" si="10"/>
        <v>0</v>
      </c>
      <c r="R114" s="14">
        <f t="shared" si="5"/>
        <v>0</v>
      </c>
    </row>
    <row r="115" spans="2:18" x14ac:dyDescent="0.25">
      <c r="B115" t="s">
        <v>761</v>
      </c>
      <c r="C115" t="s">
        <v>766</v>
      </c>
      <c r="D115">
        <v>200000</v>
      </c>
      <c r="E115">
        <v>0</v>
      </c>
      <c r="F115">
        <v>0</v>
      </c>
      <c r="G115">
        <v>2400</v>
      </c>
      <c r="H115">
        <f t="shared" si="11"/>
        <v>2400</v>
      </c>
      <c r="I115">
        <v>0</v>
      </c>
      <c r="J115">
        <v>0</v>
      </c>
      <c r="K115">
        <v>0</v>
      </c>
      <c r="M115">
        <f>_xlfn.IFNA(VLOOKUP(C115,'Weighted EI Retailers'!$A$1:$B$89,2,0),0)</f>
        <v>0</v>
      </c>
      <c r="O115" s="14">
        <f t="shared" si="7"/>
        <v>2400</v>
      </c>
      <c r="P115" s="14">
        <f t="shared" si="8"/>
        <v>0</v>
      </c>
      <c r="Q115" s="14">
        <f t="shared" si="10"/>
        <v>0</v>
      </c>
      <c r="R115" s="14">
        <f t="shared" si="5"/>
        <v>0</v>
      </c>
    </row>
    <row r="116" spans="2:18" x14ac:dyDescent="0.25">
      <c r="B116" t="s">
        <v>766</v>
      </c>
      <c r="C116" t="s">
        <v>788</v>
      </c>
      <c r="D116">
        <v>200000</v>
      </c>
      <c r="E116">
        <v>0</v>
      </c>
      <c r="F116">
        <v>0</v>
      </c>
      <c r="G116">
        <v>0</v>
      </c>
      <c r="H116">
        <f t="shared" si="11"/>
        <v>0</v>
      </c>
      <c r="I116">
        <v>0</v>
      </c>
      <c r="J116">
        <v>0</v>
      </c>
      <c r="K116">
        <v>175</v>
      </c>
      <c r="M116">
        <f>_xlfn.IFNA(VLOOKUP(C116,'Weighted EI Retailers'!$A$1:$B$89,2,0),0)</f>
        <v>0</v>
      </c>
      <c r="O116" s="14">
        <f t="shared" si="7"/>
        <v>0</v>
      </c>
      <c r="P116" s="14">
        <f t="shared" si="8"/>
        <v>0</v>
      </c>
      <c r="Q116" s="14">
        <f t="shared" si="10"/>
        <v>175</v>
      </c>
      <c r="R116" s="14">
        <f t="shared" si="5"/>
        <v>0</v>
      </c>
    </row>
    <row r="117" spans="2:18" x14ac:dyDescent="0.25">
      <c r="B117" t="s">
        <v>900</v>
      </c>
      <c r="C117" t="s">
        <v>765</v>
      </c>
      <c r="D117">
        <v>561000</v>
      </c>
      <c r="E117">
        <v>0</v>
      </c>
      <c r="F117">
        <v>0</v>
      </c>
      <c r="G117">
        <v>0</v>
      </c>
      <c r="H117">
        <f t="shared" si="11"/>
        <v>0</v>
      </c>
      <c r="I117">
        <v>0</v>
      </c>
      <c r="J117">
        <v>0</v>
      </c>
      <c r="K117">
        <v>0</v>
      </c>
      <c r="M117">
        <f>_xlfn.IFNA(VLOOKUP(C117,'Weighted EI Retailers'!$A$1:$B$89,2,0),0)</f>
        <v>0</v>
      </c>
      <c r="O117" s="14">
        <f t="shared" si="7"/>
        <v>0</v>
      </c>
      <c r="P117" s="14">
        <f t="shared" si="8"/>
        <v>0</v>
      </c>
      <c r="Q117" s="14">
        <f t="shared" si="9"/>
        <v>0</v>
      </c>
      <c r="R117" s="14">
        <f t="shared" si="5"/>
        <v>0</v>
      </c>
    </row>
    <row r="118" spans="2:18" x14ac:dyDescent="0.25">
      <c r="B118" t="s">
        <v>898</v>
      </c>
      <c r="C118" t="s">
        <v>708</v>
      </c>
      <c r="D118">
        <v>0</v>
      </c>
      <c r="E118">
        <v>0</v>
      </c>
      <c r="F118">
        <v>0</v>
      </c>
      <c r="G118">
        <v>0</v>
      </c>
      <c r="H118">
        <f t="shared" si="11"/>
        <v>0</v>
      </c>
      <c r="I118">
        <v>0</v>
      </c>
      <c r="J118">
        <v>0</v>
      </c>
      <c r="K118">
        <v>0</v>
      </c>
      <c r="M118">
        <f>_xlfn.IFNA(VLOOKUP(C118,'Weighted EI Retailers'!$A$1:$B$89,2,0),0)</f>
        <v>283.93268128876895</v>
      </c>
      <c r="O118" s="14">
        <f t="shared" si="7"/>
        <v>0</v>
      </c>
      <c r="P118" s="14">
        <f t="shared" si="8"/>
        <v>0</v>
      </c>
      <c r="Q118" s="14">
        <f t="shared" si="9"/>
        <v>284</v>
      </c>
      <c r="R118" s="14">
        <f t="shared" si="5"/>
        <v>0</v>
      </c>
    </row>
    <row r="119" spans="2:18" x14ac:dyDescent="0.25">
      <c r="B119" t="s">
        <v>900</v>
      </c>
      <c r="C119" t="s">
        <v>708</v>
      </c>
      <c r="D119">
        <v>561000</v>
      </c>
      <c r="E119">
        <v>2051</v>
      </c>
      <c r="F119">
        <v>0</v>
      </c>
      <c r="G119">
        <v>0</v>
      </c>
      <c r="H119">
        <f t="shared" si="11"/>
        <v>0</v>
      </c>
      <c r="I119">
        <v>0</v>
      </c>
      <c r="J119">
        <v>0</v>
      </c>
      <c r="K119">
        <v>0</v>
      </c>
      <c r="M119">
        <f>_xlfn.IFNA(VLOOKUP(C119,'Weighted EI Retailers'!$A$1:$B$89,2,0),0)</f>
        <v>283.93268128876895</v>
      </c>
      <c r="O119" s="14">
        <f t="shared" si="7"/>
        <v>0</v>
      </c>
      <c r="P119" s="14">
        <f t="shared" si="8"/>
        <v>0</v>
      </c>
      <c r="Q119" s="14">
        <f t="shared" si="9"/>
        <v>284</v>
      </c>
      <c r="R119" s="14">
        <f t="shared" si="5"/>
        <v>0</v>
      </c>
    </row>
    <row r="120" spans="2:18" x14ac:dyDescent="0.25">
      <c r="B120" t="s">
        <v>765</v>
      </c>
      <c r="C120" t="s">
        <v>708</v>
      </c>
      <c r="D120">
        <v>561000</v>
      </c>
      <c r="E120">
        <v>2051</v>
      </c>
      <c r="F120">
        <v>0</v>
      </c>
      <c r="G120">
        <v>0</v>
      </c>
      <c r="H120">
        <f t="shared" si="11"/>
        <v>0</v>
      </c>
      <c r="I120">
        <v>0</v>
      </c>
      <c r="J120">
        <v>0</v>
      </c>
      <c r="K120">
        <v>0</v>
      </c>
      <c r="M120">
        <f>_xlfn.IFNA(VLOOKUP(C120,'Weighted EI Retailers'!$A$1:$B$89,2,0),0)</f>
        <v>283.93268128876895</v>
      </c>
      <c r="O120" s="14">
        <f t="shared" si="7"/>
        <v>0</v>
      </c>
      <c r="P120" s="14">
        <f t="shared" si="8"/>
        <v>0</v>
      </c>
      <c r="Q120" s="14">
        <f t="shared" si="9"/>
        <v>284</v>
      </c>
      <c r="R120" s="14">
        <f t="shared" si="5"/>
        <v>0</v>
      </c>
    </row>
    <row r="121" spans="2:18" x14ac:dyDescent="0.25">
      <c r="B121" t="s">
        <v>796</v>
      </c>
      <c r="C121" t="s">
        <v>762</v>
      </c>
      <c r="D121">
        <v>22000</v>
      </c>
      <c r="E121">
        <v>1790</v>
      </c>
      <c r="F121">
        <v>0</v>
      </c>
      <c r="G121">
        <v>0</v>
      </c>
      <c r="H121">
        <f t="shared" si="11"/>
        <v>0</v>
      </c>
      <c r="I121">
        <v>0</v>
      </c>
      <c r="J121">
        <v>0</v>
      </c>
      <c r="K121">
        <v>175</v>
      </c>
      <c r="M121">
        <f>_xlfn.IFNA(VLOOKUP(C121,'Weighted EI Retailers'!$A$1:$B$89,2,0),0)</f>
        <v>0</v>
      </c>
      <c r="O121" s="14">
        <f t="shared" si="7"/>
        <v>0</v>
      </c>
      <c r="P121" s="14">
        <f t="shared" si="8"/>
        <v>0</v>
      </c>
      <c r="Q121" s="14">
        <f t="shared" si="9"/>
        <v>0</v>
      </c>
      <c r="R121" s="14">
        <f t="shared" si="5"/>
        <v>0</v>
      </c>
    </row>
    <row r="122" spans="2:18" x14ac:dyDescent="0.25">
      <c r="B122" t="s">
        <v>762</v>
      </c>
      <c r="C122" t="s">
        <v>758</v>
      </c>
      <c r="D122">
        <v>50000</v>
      </c>
      <c r="E122">
        <v>0</v>
      </c>
      <c r="F122">
        <v>0</v>
      </c>
      <c r="G122">
        <v>0</v>
      </c>
      <c r="H122">
        <f t="shared" si="11"/>
        <v>0</v>
      </c>
      <c r="I122">
        <v>0</v>
      </c>
      <c r="J122">
        <v>0</v>
      </c>
      <c r="K122">
        <v>175</v>
      </c>
      <c r="M122">
        <f>_xlfn.IFNA(VLOOKUP(C122,'Weighted EI Retailers'!$A$1:$B$89,2,0),0)</f>
        <v>0</v>
      </c>
      <c r="O122" s="14">
        <f t="shared" si="7"/>
        <v>0</v>
      </c>
      <c r="P122" s="14">
        <f t="shared" si="8"/>
        <v>0</v>
      </c>
      <c r="Q122" s="14">
        <f t="shared" si="9"/>
        <v>0</v>
      </c>
      <c r="R122" s="14">
        <f t="shared" si="5"/>
        <v>0</v>
      </c>
    </row>
    <row r="123" spans="2:18" x14ac:dyDescent="0.25">
      <c r="B123" t="s">
        <v>784</v>
      </c>
      <c r="C123" t="s">
        <v>113</v>
      </c>
      <c r="D123">
        <v>1150</v>
      </c>
      <c r="E123">
        <v>1790</v>
      </c>
      <c r="F123">
        <v>0</v>
      </c>
      <c r="G123">
        <v>0</v>
      </c>
      <c r="H123">
        <f t="shared" si="11"/>
        <v>0</v>
      </c>
      <c r="I123">
        <v>0</v>
      </c>
      <c r="J123">
        <v>0</v>
      </c>
      <c r="K123">
        <v>175</v>
      </c>
      <c r="M123">
        <f>_xlfn.IFNA(VLOOKUP(C123,'Weighted EI Retailers'!$A$1:$B$89,2,0),0)</f>
        <v>135.221124509898</v>
      </c>
      <c r="O123" s="14">
        <f t="shared" si="7"/>
        <v>0</v>
      </c>
      <c r="P123" s="14">
        <f t="shared" si="8"/>
        <v>0</v>
      </c>
      <c r="Q123" s="14">
        <f t="shared" ref="Q123:Q154" si="12">ROUND(IF(M123&gt;0,SUM(L123,M123,K123),SUM(K123,L123)),0)</f>
        <v>310</v>
      </c>
      <c r="R123" s="14">
        <f t="shared" si="5"/>
        <v>0</v>
      </c>
    </row>
    <row r="124" spans="2:18" x14ac:dyDescent="0.25">
      <c r="B124" t="s">
        <v>784</v>
      </c>
      <c r="C124" t="s">
        <v>720</v>
      </c>
      <c r="D124">
        <v>6952</v>
      </c>
      <c r="E124">
        <v>1790</v>
      </c>
      <c r="F124">
        <v>0</v>
      </c>
      <c r="G124">
        <v>0</v>
      </c>
      <c r="H124">
        <f t="shared" si="11"/>
        <v>0</v>
      </c>
      <c r="I124">
        <v>0</v>
      </c>
      <c r="J124">
        <v>0</v>
      </c>
      <c r="K124">
        <v>175</v>
      </c>
      <c r="M124">
        <f>_xlfn.IFNA(VLOOKUP(C124,'Weighted EI Retailers'!$A$1:$B$89,2,0),0)</f>
        <v>329.30098028925573</v>
      </c>
      <c r="O124" s="14">
        <f t="shared" si="7"/>
        <v>0</v>
      </c>
      <c r="P124" s="14">
        <f t="shared" si="8"/>
        <v>0</v>
      </c>
      <c r="Q124" s="14">
        <f t="shared" si="12"/>
        <v>504</v>
      </c>
      <c r="R124" s="14">
        <f t="shared" si="5"/>
        <v>0</v>
      </c>
    </row>
    <row r="125" spans="2:18" x14ac:dyDescent="0.25">
      <c r="B125" t="s">
        <v>784</v>
      </c>
      <c r="C125" t="s">
        <v>578</v>
      </c>
      <c r="D125">
        <v>0</v>
      </c>
      <c r="E125">
        <v>1790</v>
      </c>
      <c r="F125">
        <v>0</v>
      </c>
      <c r="G125">
        <v>0</v>
      </c>
      <c r="H125">
        <f t="shared" si="11"/>
        <v>0</v>
      </c>
      <c r="I125">
        <v>0</v>
      </c>
      <c r="J125">
        <v>0</v>
      </c>
      <c r="K125">
        <v>175</v>
      </c>
      <c r="M125">
        <f>_xlfn.IFNA(VLOOKUP(C125,'Weighted EI Retailers'!$A$1:$B$89,2,0),0)</f>
        <v>208.13599801605801</v>
      </c>
      <c r="O125" s="14">
        <f t="shared" si="7"/>
        <v>0</v>
      </c>
      <c r="P125" s="14">
        <f t="shared" si="8"/>
        <v>0</v>
      </c>
      <c r="Q125" s="14">
        <f t="shared" si="12"/>
        <v>383</v>
      </c>
      <c r="R125" s="14">
        <f t="shared" si="5"/>
        <v>0</v>
      </c>
    </row>
    <row r="126" spans="2:18" x14ac:dyDescent="0.25">
      <c r="B126" t="s">
        <v>784</v>
      </c>
      <c r="C126" t="s">
        <v>176</v>
      </c>
      <c r="D126">
        <v>1800</v>
      </c>
      <c r="E126">
        <v>1790</v>
      </c>
      <c r="F126">
        <v>0</v>
      </c>
      <c r="G126">
        <v>0</v>
      </c>
      <c r="H126">
        <f t="shared" si="11"/>
        <v>0</v>
      </c>
      <c r="I126">
        <v>0</v>
      </c>
      <c r="J126">
        <v>0</v>
      </c>
      <c r="K126">
        <v>175</v>
      </c>
      <c r="M126">
        <f>_xlfn.IFNA(VLOOKUP(C126,'Weighted EI Retailers'!$A$1:$B$89,2,0),0)</f>
        <v>408.47283392937101</v>
      </c>
      <c r="O126" s="14">
        <f t="shared" si="7"/>
        <v>0</v>
      </c>
      <c r="P126" s="14">
        <f t="shared" si="8"/>
        <v>0</v>
      </c>
      <c r="Q126" s="14">
        <f t="shared" si="12"/>
        <v>583</v>
      </c>
      <c r="R126" s="14">
        <f t="shared" si="5"/>
        <v>0</v>
      </c>
    </row>
    <row r="127" spans="2:18" x14ac:dyDescent="0.25">
      <c r="B127" t="s">
        <v>784</v>
      </c>
      <c r="C127" t="s">
        <v>608</v>
      </c>
      <c r="D127">
        <v>260</v>
      </c>
      <c r="E127">
        <v>1790</v>
      </c>
      <c r="F127">
        <v>0</v>
      </c>
      <c r="G127">
        <v>0</v>
      </c>
      <c r="H127">
        <f t="shared" si="11"/>
        <v>0</v>
      </c>
      <c r="I127">
        <v>0</v>
      </c>
      <c r="J127">
        <v>0</v>
      </c>
      <c r="K127">
        <v>175</v>
      </c>
      <c r="M127">
        <f>_xlfn.IFNA(VLOOKUP(C127,'Weighted EI Retailers'!$A$1:$B$89,2,0),0)</f>
        <v>274.310160994005</v>
      </c>
      <c r="O127" s="14">
        <f t="shared" si="7"/>
        <v>0</v>
      </c>
      <c r="P127" s="14">
        <f t="shared" si="8"/>
        <v>0</v>
      </c>
      <c r="Q127" s="14">
        <f t="shared" si="12"/>
        <v>449</v>
      </c>
      <c r="R127" s="14">
        <f t="shared" si="5"/>
        <v>0</v>
      </c>
    </row>
    <row r="128" spans="2:18" x14ac:dyDescent="0.25">
      <c r="B128" t="s">
        <v>784</v>
      </c>
      <c r="C128" t="s">
        <v>715</v>
      </c>
      <c r="D128">
        <v>100</v>
      </c>
      <c r="E128">
        <v>1790</v>
      </c>
      <c r="F128">
        <v>0</v>
      </c>
      <c r="G128">
        <v>0</v>
      </c>
      <c r="H128">
        <f t="shared" si="11"/>
        <v>0</v>
      </c>
      <c r="I128">
        <v>0</v>
      </c>
      <c r="J128">
        <v>0</v>
      </c>
      <c r="K128">
        <v>175</v>
      </c>
      <c r="M128">
        <f>_xlfn.IFNA(VLOOKUP(C128,'Weighted EI Retailers'!$A$1:$B$89,2,0),0)</f>
        <v>194.06103593887499</v>
      </c>
      <c r="O128" s="14">
        <f t="shared" si="7"/>
        <v>0</v>
      </c>
      <c r="P128" s="14">
        <f t="shared" si="8"/>
        <v>0</v>
      </c>
      <c r="Q128" s="14">
        <f t="shared" si="12"/>
        <v>369</v>
      </c>
      <c r="R128" s="14">
        <f t="shared" si="5"/>
        <v>0</v>
      </c>
    </row>
    <row r="129" spans="2:18" x14ac:dyDescent="0.25">
      <c r="B129" t="s">
        <v>784</v>
      </c>
      <c r="C129" t="s">
        <v>40</v>
      </c>
      <c r="D129">
        <v>2350</v>
      </c>
      <c r="E129">
        <v>1790</v>
      </c>
      <c r="F129">
        <v>0</v>
      </c>
      <c r="G129">
        <v>0</v>
      </c>
      <c r="H129">
        <f t="shared" si="11"/>
        <v>0</v>
      </c>
      <c r="I129">
        <v>0</v>
      </c>
      <c r="J129">
        <v>0</v>
      </c>
      <c r="K129">
        <v>175</v>
      </c>
      <c r="M129">
        <f>_xlfn.IFNA(VLOOKUP(C129,'Weighted EI Retailers'!$A$1:$B$89,2,0),0)</f>
        <v>209.230331653267</v>
      </c>
      <c r="O129" s="14">
        <f t="shared" si="7"/>
        <v>0</v>
      </c>
      <c r="P129" s="14">
        <f t="shared" si="8"/>
        <v>0</v>
      </c>
      <c r="Q129" s="14">
        <f t="shared" si="12"/>
        <v>384</v>
      </c>
      <c r="R129" s="14">
        <f t="shared" si="5"/>
        <v>0</v>
      </c>
    </row>
    <row r="130" spans="2:18" x14ac:dyDescent="0.25">
      <c r="B130" t="s">
        <v>784</v>
      </c>
      <c r="C130" t="s">
        <v>590</v>
      </c>
      <c r="D130">
        <v>975</v>
      </c>
      <c r="E130">
        <v>1790</v>
      </c>
      <c r="F130">
        <v>0</v>
      </c>
      <c r="G130">
        <v>0</v>
      </c>
      <c r="H130">
        <f t="shared" si="11"/>
        <v>0</v>
      </c>
      <c r="I130">
        <v>0</v>
      </c>
      <c r="J130">
        <v>0</v>
      </c>
      <c r="K130">
        <v>175</v>
      </c>
      <c r="M130">
        <f>_xlfn.IFNA(VLOOKUP(C130,'Weighted EI Retailers'!$A$1:$B$89,2,0),0)</f>
        <v>197.95631394443501</v>
      </c>
      <c r="O130" s="14">
        <f t="shared" si="7"/>
        <v>0</v>
      </c>
      <c r="P130" s="14">
        <f t="shared" si="8"/>
        <v>0</v>
      </c>
      <c r="Q130" s="14">
        <f t="shared" si="12"/>
        <v>373</v>
      </c>
      <c r="R130" s="14">
        <f t="shared" ref="R130:R193" si="13">J130</f>
        <v>0</v>
      </c>
    </row>
    <row r="131" spans="2:18" x14ac:dyDescent="0.25">
      <c r="B131" t="s">
        <v>784</v>
      </c>
      <c r="C131" t="s">
        <v>710</v>
      </c>
      <c r="D131">
        <v>100</v>
      </c>
      <c r="E131">
        <v>1790</v>
      </c>
      <c r="F131">
        <v>0</v>
      </c>
      <c r="G131">
        <v>0</v>
      </c>
      <c r="H131">
        <f t="shared" si="11"/>
        <v>0</v>
      </c>
      <c r="I131">
        <v>0</v>
      </c>
      <c r="J131">
        <v>0</v>
      </c>
      <c r="K131">
        <v>175</v>
      </c>
      <c r="M131">
        <f>_xlfn.IFNA(VLOOKUP(C131,'Weighted EI Retailers'!$A$1:$B$89,2,0),0)</f>
        <v>165.83865554663333</v>
      </c>
      <c r="O131" s="14">
        <f t="shared" ref="O131:O194" si="14">H131</f>
        <v>0</v>
      </c>
      <c r="P131" s="14">
        <f t="shared" ref="P131:P194" si="15">I131</f>
        <v>0</v>
      </c>
      <c r="Q131" s="14">
        <f t="shared" si="12"/>
        <v>341</v>
      </c>
      <c r="R131" s="14">
        <f t="shared" si="13"/>
        <v>0</v>
      </c>
    </row>
    <row r="132" spans="2:18" x14ac:dyDescent="0.25">
      <c r="B132" t="s">
        <v>784</v>
      </c>
      <c r="C132" t="s">
        <v>309</v>
      </c>
      <c r="D132">
        <v>4300</v>
      </c>
      <c r="E132">
        <v>1790</v>
      </c>
      <c r="F132">
        <v>0</v>
      </c>
      <c r="G132">
        <v>0</v>
      </c>
      <c r="H132">
        <f t="shared" si="11"/>
        <v>0</v>
      </c>
      <c r="I132">
        <v>0</v>
      </c>
      <c r="J132">
        <v>0</v>
      </c>
      <c r="K132">
        <v>175</v>
      </c>
      <c r="M132">
        <f>_xlfn.IFNA(VLOOKUP(C132,'Weighted EI Retailers'!$A$1:$B$89,2,0),0)</f>
        <v>254.601235288373</v>
      </c>
      <c r="O132" s="14">
        <f t="shared" si="14"/>
        <v>0</v>
      </c>
      <c r="P132" s="14">
        <f t="shared" si="15"/>
        <v>0</v>
      </c>
      <c r="Q132" s="14">
        <f t="shared" si="12"/>
        <v>430</v>
      </c>
      <c r="R132" s="14">
        <f t="shared" si="13"/>
        <v>0</v>
      </c>
    </row>
    <row r="133" spans="2:18" x14ac:dyDescent="0.25">
      <c r="B133" t="s">
        <v>784</v>
      </c>
      <c r="C133" t="s">
        <v>599</v>
      </c>
      <c r="D133">
        <v>3500</v>
      </c>
      <c r="E133">
        <v>1790</v>
      </c>
      <c r="F133">
        <v>0</v>
      </c>
      <c r="G133">
        <v>0</v>
      </c>
      <c r="H133">
        <f t="shared" si="11"/>
        <v>0</v>
      </c>
      <c r="I133">
        <v>0</v>
      </c>
      <c r="J133">
        <v>0</v>
      </c>
      <c r="K133">
        <v>175</v>
      </c>
      <c r="M133">
        <f>_xlfn.IFNA(VLOOKUP(C133,'Weighted EI Retailers'!$A$1:$B$89,2,0),0)</f>
        <v>201.40014392190099</v>
      </c>
      <c r="O133" s="14">
        <f t="shared" si="14"/>
        <v>0</v>
      </c>
      <c r="P133" s="14">
        <f t="shared" si="15"/>
        <v>0</v>
      </c>
      <c r="Q133" s="14">
        <f t="shared" si="12"/>
        <v>376</v>
      </c>
      <c r="R133" s="14">
        <f t="shared" si="13"/>
        <v>0</v>
      </c>
    </row>
    <row r="134" spans="2:18" x14ac:dyDescent="0.25">
      <c r="B134" t="s">
        <v>784</v>
      </c>
      <c r="C134" t="s">
        <v>602</v>
      </c>
      <c r="D134">
        <v>100</v>
      </c>
      <c r="E134">
        <v>1790</v>
      </c>
      <c r="F134">
        <v>0</v>
      </c>
      <c r="G134">
        <v>0</v>
      </c>
      <c r="H134">
        <f t="shared" si="11"/>
        <v>0</v>
      </c>
      <c r="I134">
        <v>0</v>
      </c>
      <c r="J134">
        <v>0</v>
      </c>
      <c r="K134">
        <v>175</v>
      </c>
      <c r="M134">
        <f>_xlfn.IFNA(VLOOKUP(C134,'Weighted EI Retailers'!$A$1:$B$89,2,0),0)</f>
        <v>301.44769108814802</v>
      </c>
      <c r="O134" s="14">
        <f t="shared" si="14"/>
        <v>0</v>
      </c>
      <c r="P134" s="14">
        <f t="shared" si="15"/>
        <v>0</v>
      </c>
      <c r="Q134" s="14">
        <f t="shared" si="12"/>
        <v>476</v>
      </c>
      <c r="R134" s="14">
        <f t="shared" si="13"/>
        <v>0</v>
      </c>
    </row>
    <row r="135" spans="2:18" x14ac:dyDescent="0.25">
      <c r="B135" t="s">
        <v>784</v>
      </c>
      <c r="C135" t="s">
        <v>354</v>
      </c>
      <c r="D135">
        <v>2100</v>
      </c>
      <c r="E135">
        <v>1790</v>
      </c>
      <c r="F135">
        <v>0</v>
      </c>
      <c r="G135">
        <v>0</v>
      </c>
      <c r="H135">
        <f t="shared" si="11"/>
        <v>0</v>
      </c>
      <c r="I135">
        <v>0</v>
      </c>
      <c r="J135">
        <v>0</v>
      </c>
      <c r="K135">
        <v>175</v>
      </c>
      <c r="M135">
        <f>_xlfn.IFNA(VLOOKUP(C135,'Weighted EI Retailers'!$A$1:$B$89,2,0),0)</f>
        <v>522.75641249395596</v>
      </c>
      <c r="O135" s="14">
        <f t="shared" si="14"/>
        <v>0</v>
      </c>
      <c r="P135" s="14">
        <f t="shared" si="15"/>
        <v>0</v>
      </c>
      <c r="Q135" s="14">
        <f t="shared" si="12"/>
        <v>698</v>
      </c>
      <c r="R135" s="14">
        <f t="shared" si="13"/>
        <v>0</v>
      </c>
    </row>
    <row r="136" spans="2:18" x14ac:dyDescent="0.25">
      <c r="B136" t="s">
        <v>784</v>
      </c>
      <c r="C136" t="s">
        <v>723</v>
      </c>
      <c r="D136">
        <v>12800</v>
      </c>
      <c r="E136">
        <v>1790</v>
      </c>
      <c r="F136">
        <v>0</v>
      </c>
      <c r="G136">
        <v>0</v>
      </c>
      <c r="H136">
        <f t="shared" si="11"/>
        <v>0</v>
      </c>
      <c r="I136">
        <v>0</v>
      </c>
      <c r="J136">
        <v>0</v>
      </c>
      <c r="K136">
        <v>175</v>
      </c>
      <c r="M136">
        <f>_xlfn.IFNA(VLOOKUP(C136,'Weighted EI Retailers'!$A$1:$B$89,2,0),0)</f>
        <v>185.1248876893151</v>
      </c>
      <c r="O136" s="14">
        <f t="shared" si="14"/>
        <v>0</v>
      </c>
      <c r="P136" s="14">
        <f t="shared" si="15"/>
        <v>0</v>
      </c>
      <c r="Q136" s="14">
        <f t="shared" si="12"/>
        <v>360</v>
      </c>
      <c r="R136" s="14">
        <f t="shared" si="13"/>
        <v>0</v>
      </c>
    </row>
    <row r="137" spans="2:18" x14ac:dyDescent="0.25">
      <c r="B137" t="s">
        <v>784</v>
      </c>
      <c r="C137" t="s">
        <v>796</v>
      </c>
      <c r="D137">
        <v>21000</v>
      </c>
      <c r="E137">
        <v>1790</v>
      </c>
      <c r="F137">
        <v>0</v>
      </c>
      <c r="G137">
        <v>0</v>
      </c>
      <c r="H137">
        <f t="shared" si="11"/>
        <v>0</v>
      </c>
      <c r="I137">
        <v>0</v>
      </c>
      <c r="J137">
        <v>0</v>
      </c>
      <c r="K137">
        <v>175</v>
      </c>
      <c r="M137">
        <f>_xlfn.IFNA(VLOOKUP(C137,'Weighted EI Retailers'!$A$1:$B$89,2,0),0)</f>
        <v>0</v>
      </c>
      <c r="O137" s="14">
        <f t="shared" si="14"/>
        <v>0</v>
      </c>
      <c r="P137" s="14">
        <f t="shared" si="15"/>
        <v>0</v>
      </c>
      <c r="Q137" s="14">
        <f t="shared" si="12"/>
        <v>175</v>
      </c>
      <c r="R137" s="14">
        <f t="shared" si="13"/>
        <v>0</v>
      </c>
    </row>
    <row r="138" spans="2:18" x14ac:dyDescent="0.25">
      <c r="B138" t="s">
        <v>784</v>
      </c>
      <c r="C138" t="s">
        <v>725</v>
      </c>
      <c r="D138">
        <v>1744</v>
      </c>
      <c r="E138">
        <v>1790</v>
      </c>
      <c r="F138">
        <v>0</v>
      </c>
      <c r="G138">
        <v>0</v>
      </c>
      <c r="H138">
        <f t="shared" si="11"/>
        <v>0</v>
      </c>
      <c r="I138">
        <v>0</v>
      </c>
      <c r="J138">
        <v>0</v>
      </c>
      <c r="K138">
        <v>175</v>
      </c>
      <c r="M138">
        <f>_xlfn.IFNA(VLOOKUP(C138,'Weighted EI Retailers'!$A$1:$B$89,2,0),0)</f>
        <v>306.07221329820248</v>
      </c>
      <c r="O138" s="14">
        <f t="shared" si="14"/>
        <v>0</v>
      </c>
      <c r="P138" s="14">
        <f t="shared" si="15"/>
        <v>0</v>
      </c>
      <c r="Q138" s="14">
        <f t="shared" si="12"/>
        <v>481</v>
      </c>
      <c r="R138" s="14">
        <f t="shared" si="13"/>
        <v>0</v>
      </c>
    </row>
    <row r="139" spans="2:18" x14ac:dyDescent="0.25">
      <c r="B139" t="s">
        <v>784</v>
      </c>
      <c r="C139" t="s">
        <v>721</v>
      </c>
      <c r="D139">
        <v>12100</v>
      </c>
      <c r="E139">
        <v>1790</v>
      </c>
      <c r="F139">
        <v>0</v>
      </c>
      <c r="G139">
        <v>0</v>
      </c>
      <c r="H139">
        <f t="shared" si="11"/>
        <v>0</v>
      </c>
      <c r="I139">
        <v>0</v>
      </c>
      <c r="J139">
        <v>0</v>
      </c>
      <c r="K139">
        <v>175</v>
      </c>
      <c r="M139">
        <f>_xlfn.IFNA(VLOOKUP(C139,'Weighted EI Retailers'!$A$1:$B$89,2,0),0)</f>
        <v>196.69216669197678</v>
      </c>
      <c r="O139" s="14">
        <f t="shared" si="14"/>
        <v>0</v>
      </c>
      <c r="P139" s="14">
        <f t="shared" si="15"/>
        <v>0</v>
      </c>
      <c r="Q139" s="14">
        <f t="shared" si="12"/>
        <v>372</v>
      </c>
      <c r="R139" s="14">
        <f t="shared" si="13"/>
        <v>0</v>
      </c>
    </row>
    <row r="140" spans="2:18" x14ac:dyDescent="0.25">
      <c r="B140" t="s">
        <v>785</v>
      </c>
      <c r="C140" t="s">
        <v>745</v>
      </c>
      <c r="D140">
        <v>2532</v>
      </c>
      <c r="E140">
        <v>1790</v>
      </c>
      <c r="F140">
        <v>0</v>
      </c>
      <c r="G140">
        <v>0</v>
      </c>
      <c r="H140">
        <f t="shared" si="11"/>
        <v>0</v>
      </c>
      <c r="I140">
        <v>0</v>
      </c>
      <c r="J140">
        <v>0</v>
      </c>
      <c r="K140">
        <v>175</v>
      </c>
      <c r="M140">
        <f>_xlfn.IFNA(VLOOKUP(C140,'Weighted EI Retailers'!$A$1:$B$89,2,0),0)</f>
        <v>0</v>
      </c>
      <c r="O140" s="14">
        <f t="shared" si="14"/>
        <v>0</v>
      </c>
      <c r="P140" s="14">
        <f t="shared" si="15"/>
        <v>0</v>
      </c>
      <c r="Q140" s="14">
        <f t="shared" si="12"/>
        <v>175</v>
      </c>
      <c r="R140" s="14">
        <f t="shared" si="13"/>
        <v>0</v>
      </c>
    </row>
    <row r="141" spans="2:18" x14ac:dyDescent="0.25">
      <c r="B141" t="s">
        <v>785</v>
      </c>
      <c r="C141" t="s">
        <v>727</v>
      </c>
      <c r="D141">
        <v>3163</v>
      </c>
      <c r="E141">
        <v>1790</v>
      </c>
      <c r="F141">
        <v>0</v>
      </c>
      <c r="G141">
        <v>0</v>
      </c>
      <c r="H141">
        <f t="shared" si="11"/>
        <v>0</v>
      </c>
      <c r="I141">
        <v>0</v>
      </c>
      <c r="J141">
        <v>0</v>
      </c>
      <c r="K141">
        <v>175</v>
      </c>
      <c r="M141">
        <f>_xlfn.IFNA(VLOOKUP(C141,'Weighted EI Retailers'!$A$1:$B$89,2,0),0)</f>
        <v>327.92104690646431</v>
      </c>
      <c r="O141" s="14">
        <f t="shared" si="14"/>
        <v>0</v>
      </c>
      <c r="P141" s="14">
        <f t="shared" si="15"/>
        <v>0</v>
      </c>
      <c r="Q141" s="14">
        <f t="shared" si="12"/>
        <v>503</v>
      </c>
      <c r="R141" s="14">
        <f t="shared" si="13"/>
        <v>0</v>
      </c>
    </row>
    <row r="142" spans="2:18" x14ac:dyDescent="0.25">
      <c r="B142" t="s">
        <v>785</v>
      </c>
      <c r="C142" t="s">
        <v>680</v>
      </c>
      <c r="D142">
        <v>808</v>
      </c>
      <c r="E142">
        <v>1790</v>
      </c>
      <c r="F142">
        <v>0</v>
      </c>
      <c r="G142">
        <v>0</v>
      </c>
      <c r="H142">
        <f t="shared" si="11"/>
        <v>0</v>
      </c>
      <c r="I142">
        <v>0</v>
      </c>
      <c r="J142">
        <v>0</v>
      </c>
      <c r="K142">
        <v>175</v>
      </c>
      <c r="M142">
        <f>_xlfn.IFNA(VLOOKUP(C142,'Weighted EI Retailers'!$A$1:$B$89,2,0),0)</f>
        <v>1133.8931397118199</v>
      </c>
      <c r="O142" s="14">
        <f t="shared" si="14"/>
        <v>0</v>
      </c>
      <c r="P142" s="14">
        <f t="shared" si="15"/>
        <v>0</v>
      </c>
      <c r="Q142" s="14">
        <f t="shared" si="12"/>
        <v>1309</v>
      </c>
      <c r="R142" s="14">
        <f t="shared" si="13"/>
        <v>0</v>
      </c>
    </row>
    <row r="143" spans="2:18" x14ac:dyDescent="0.25">
      <c r="B143" t="s">
        <v>785</v>
      </c>
      <c r="C143" t="s">
        <v>688</v>
      </c>
      <c r="D143">
        <v>2450</v>
      </c>
      <c r="E143">
        <v>1790</v>
      </c>
      <c r="F143">
        <v>0</v>
      </c>
      <c r="G143">
        <v>0</v>
      </c>
      <c r="H143">
        <f t="shared" si="11"/>
        <v>0</v>
      </c>
      <c r="I143">
        <v>0</v>
      </c>
      <c r="J143">
        <v>0</v>
      </c>
      <c r="K143">
        <v>175</v>
      </c>
      <c r="M143">
        <f>_xlfn.IFNA(VLOOKUP(C143,'Weighted EI Retailers'!$A$1:$B$89,2,0),0)</f>
        <v>689.37085563436494</v>
      </c>
      <c r="O143" s="14">
        <f t="shared" si="14"/>
        <v>0</v>
      </c>
      <c r="P143" s="14">
        <f t="shared" si="15"/>
        <v>0</v>
      </c>
      <c r="Q143" s="14">
        <f t="shared" si="12"/>
        <v>864</v>
      </c>
      <c r="R143" s="14">
        <f t="shared" si="13"/>
        <v>0</v>
      </c>
    </row>
    <row r="144" spans="2:18" x14ac:dyDescent="0.25">
      <c r="B144" t="s">
        <v>785</v>
      </c>
      <c r="C144" t="s">
        <v>728</v>
      </c>
      <c r="D144">
        <v>780</v>
      </c>
      <c r="E144">
        <v>1790</v>
      </c>
      <c r="F144">
        <v>0</v>
      </c>
      <c r="G144">
        <v>0</v>
      </c>
      <c r="H144">
        <f t="shared" si="11"/>
        <v>0</v>
      </c>
      <c r="I144">
        <v>0</v>
      </c>
      <c r="J144">
        <v>0</v>
      </c>
      <c r="K144">
        <v>175</v>
      </c>
      <c r="M144">
        <f>_xlfn.IFNA(VLOOKUP(C144,'Weighted EI Retailers'!$A$1:$B$89,2,0),0)</f>
        <v>1236.3560963799569</v>
      </c>
      <c r="O144" s="14">
        <f t="shared" si="14"/>
        <v>0</v>
      </c>
      <c r="P144" s="14">
        <f t="shared" si="15"/>
        <v>0</v>
      </c>
      <c r="Q144" s="14">
        <f t="shared" si="12"/>
        <v>1411</v>
      </c>
      <c r="R144" s="14">
        <f t="shared" si="13"/>
        <v>0</v>
      </c>
    </row>
    <row r="145" spans="2:18" x14ac:dyDescent="0.25">
      <c r="B145" t="s">
        <v>785</v>
      </c>
      <c r="C145" t="s">
        <v>682</v>
      </c>
      <c r="D145">
        <v>730</v>
      </c>
      <c r="E145">
        <v>1790</v>
      </c>
      <c r="F145">
        <v>0</v>
      </c>
      <c r="G145">
        <v>0</v>
      </c>
      <c r="H145">
        <f t="shared" si="11"/>
        <v>0</v>
      </c>
      <c r="I145">
        <v>0</v>
      </c>
      <c r="J145">
        <v>0</v>
      </c>
      <c r="K145">
        <v>175</v>
      </c>
      <c r="M145">
        <f>_xlfn.IFNA(VLOOKUP(C145,'Weighted EI Retailers'!$A$1:$B$89,2,0),0)</f>
        <v>653.51731883447496</v>
      </c>
      <c r="O145" s="14">
        <f t="shared" si="14"/>
        <v>0</v>
      </c>
      <c r="P145" s="14">
        <f t="shared" si="15"/>
        <v>0</v>
      </c>
      <c r="Q145" s="14">
        <f t="shared" si="12"/>
        <v>829</v>
      </c>
      <c r="R145" s="14">
        <f t="shared" si="13"/>
        <v>0</v>
      </c>
    </row>
    <row r="146" spans="2:18" x14ac:dyDescent="0.25">
      <c r="B146" t="s">
        <v>785</v>
      </c>
      <c r="C146" t="s">
        <v>188</v>
      </c>
      <c r="D146">
        <v>2208</v>
      </c>
      <c r="E146">
        <v>1790</v>
      </c>
      <c r="F146">
        <v>0</v>
      </c>
      <c r="G146">
        <v>0</v>
      </c>
      <c r="H146">
        <f t="shared" si="11"/>
        <v>0</v>
      </c>
      <c r="I146">
        <v>0</v>
      </c>
      <c r="J146">
        <v>0</v>
      </c>
      <c r="K146">
        <v>175</v>
      </c>
      <c r="M146">
        <f>_xlfn.IFNA(VLOOKUP(C146,'Weighted EI Retailers'!$A$1:$B$89,2,0),0)</f>
        <v>797.13032989446504</v>
      </c>
      <c r="O146" s="14">
        <f t="shared" si="14"/>
        <v>0</v>
      </c>
      <c r="P146" s="14">
        <f t="shared" si="15"/>
        <v>0</v>
      </c>
      <c r="Q146" s="14">
        <f t="shared" si="12"/>
        <v>972</v>
      </c>
      <c r="R146" s="14">
        <f t="shared" si="13"/>
        <v>0</v>
      </c>
    </row>
    <row r="147" spans="2:18" x14ac:dyDescent="0.25">
      <c r="B147" t="s">
        <v>788</v>
      </c>
      <c r="C147" t="s">
        <v>314</v>
      </c>
      <c r="D147">
        <v>11515</v>
      </c>
      <c r="E147">
        <v>1790</v>
      </c>
      <c r="F147">
        <v>0</v>
      </c>
      <c r="G147">
        <v>0</v>
      </c>
      <c r="H147">
        <f t="shared" si="11"/>
        <v>0</v>
      </c>
      <c r="I147">
        <v>0</v>
      </c>
      <c r="J147">
        <v>0</v>
      </c>
      <c r="K147">
        <v>175</v>
      </c>
      <c r="M147">
        <f>_xlfn.IFNA(VLOOKUP(C147,'Weighted EI Retailers'!$A$1:$B$89,2,0),0)</f>
        <v>167.40434965719999</v>
      </c>
      <c r="O147" s="14">
        <f t="shared" si="14"/>
        <v>0</v>
      </c>
      <c r="P147" s="14">
        <f t="shared" si="15"/>
        <v>0</v>
      </c>
      <c r="Q147" s="14">
        <f t="shared" si="12"/>
        <v>342</v>
      </c>
      <c r="R147" s="14">
        <f t="shared" si="13"/>
        <v>0</v>
      </c>
    </row>
    <row r="148" spans="2:18" x14ac:dyDescent="0.25">
      <c r="B148" t="s">
        <v>788</v>
      </c>
      <c r="C148" t="s">
        <v>48</v>
      </c>
      <c r="D148">
        <v>13380</v>
      </c>
      <c r="E148">
        <v>1790</v>
      </c>
      <c r="F148">
        <v>0</v>
      </c>
      <c r="G148">
        <v>0</v>
      </c>
      <c r="H148">
        <f t="shared" si="11"/>
        <v>0</v>
      </c>
      <c r="I148">
        <v>0</v>
      </c>
      <c r="J148">
        <v>0</v>
      </c>
      <c r="K148">
        <v>175</v>
      </c>
      <c r="M148">
        <f>_xlfn.IFNA(VLOOKUP(C148,'Weighted EI Retailers'!$A$1:$B$89,2,0),0)</f>
        <v>283.73136292169698</v>
      </c>
      <c r="O148" s="14">
        <f t="shared" si="14"/>
        <v>0</v>
      </c>
      <c r="P148" s="14">
        <f t="shared" si="15"/>
        <v>0</v>
      </c>
      <c r="Q148" s="14">
        <f t="shared" si="12"/>
        <v>459</v>
      </c>
      <c r="R148" s="14">
        <f t="shared" si="13"/>
        <v>0</v>
      </c>
    </row>
    <row r="149" spans="2:18" x14ac:dyDescent="0.25">
      <c r="B149" t="s">
        <v>788</v>
      </c>
      <c r="C149" t="s">
        <v>58</v>
      </c>
      <c r="D149">
        <v>16336</v>
      </c>
      <c r="E149">
        <v>1790</v>
      </c>
      <c r="F149">
        <v>0</v>
      </c>
      <c r="G149">
        <v>0</v>
      </c>
      <c r="H149">
        <f t="shared" si="11"/>
        <v>0</v>
      </c>
      <c r="I149">
        <v>0</v>
      </c>
      <c r="J149">
        <v>0</v>
      </c>
      <c r="K149">
        <v>175</v>
      </c>
      <c r="M149">
        <f>_xlfn.IFNA(VLOOKUP(C149,'Weighted EI Retailers'!$A$1:$B$89,2,0),0)</f>
        <v>481.65537146635398</v>
      </c>
      <c r="O149" s="14">
        <f t="shared" si="14"/>
        <v>0</v>
      </c>
      <c r="P149" s="14">
        <f t="shared" si="15"/>
        <v>0</v>
      </c>
      <c r="Q149" s="14">
        <f t="shared" si="12"/>
        <v>657</v>
      </c>
      <c r="R149" s="14">
        <f t="shared" si="13"/>
        <v>0</v>
      </c>
    </row>
    <row r="150" spans="2:18" x14ac:dyDescent="0.25">
      <c r="B150" t="s">
        <v>788</v>
      </c>
      <c r="C150" t="s">
        <v>136</v>
      </c>
      <c r="D150">
        <v>26221</v>
      </c>
      <c r="E150">
        <v>1790</v>
      </c>
      <c r="F150">
        <v>0</v>
      </c>
      <c r="G150">
        <v>0</v>
      </c>
      <c r="H150">
        <f t="shared" si="11"/>
        <v>0</v>
      </c>
      <c r="I150">
        <v>0</v>
      </c>
      <c r="J150">
        <v>0</v>
      </c>
      <c r="K150">
        <v>175</v>
      </c>
      <c r="M150">
        <f>_xlfn.IFNA(VLOOKUP(C150,'Weighted EI Retailers'!$A$1:$B$89,2,0),0)</f>
        <v>882.41059434545696</v>
      </c>
      <c r="O150" s="14">
        <f t="shared" si="14"/>
        <v>0</v>
      </c>
      <c r="P150" s="14">
        <f t="shared" si="15"/>
        <v>0</v>
      </c>
      <c r="Q150" s="14">
        <f t="shared" si="12"/>
        <v>1057</v>
      </c>
      <c r="R150" s="14">
        <f t="shared" si="13"/>
        <v>0</v>
      </c>
    </row>
    <row r="151" spans="2:18" x14ac:dyDescent="0.25">
      <c r="B151" t="s">
        <v>788</v>
      </c>
      <c r="C151" t="s">
        <v>708</v>
      </c>
      <c r="D151">
        <v>304970</v>
      </c>
      <c r="E151">
        <v>1790</v>
      </c>
      <c r="F151">
        <v>0</v>
      </c>
      <c r="G151">
        <v>0</v>
      </c>
      <c r="H151">
        <f t="shared" si="11"/>
        <v>0</v>
      </c>
      <c r="I151">
        <v>0</v>
      </c>
      <c r="J151">
        <v>0</v>
      </c>
      <c r="K151">
        <v>175</v>
      </c>
      <c r="M151">
        <f>_xlfn.IFNA(VLOOKUP(C151,'Weighted EI Retailers'!$A$1:$B$89,2,0),0)</f>
        <v>283.93268128876895</v>
      </c>
      <c r="O151" s="14">
        <f t="shared" si="14"/>
        <v>0</v>
      </c>
      <c r="P151" s="14">
        <f t="shared" si="15"/>
        <v>0</v>
      </c>
      <c r="Q151" s="14">
        <f t="shared" si="12"/>
        <v>459</v>
      </c>
      <c r="R151" s="14">
        <f t="shared" si="13"/>
        <v>0</v>
      </c>
    </row>
    <row r="152" spans="2:18" x14ac:dyDescent="0.25">
      <c r="B152" t="s">
        <v>777</v>
      </c>
      <c r="C152" t="s">
        <v>708</v>
      </c>
      <c r="D152">
        <v>40000</v>
      </c>
      <c r="E152">
        <v>1790</v>
      </c>
      <c r="F152">
        <v>0</v>
      </c>
      <c r="G152">
        <v>4520</v>
      </c>
      <c r="H152">
        <f t="shared" si="11"/>
        <v>4520</v>
      </c>
      <c r="I152">
        <v>0</v>
      </c>
      <c r="J152">
        <v>0</v>
      </c>
      <c r="K152">
        <v>0</v>
      </c>
      <c r="M152">
        <f>_xlfn.IFNA(VLOOKUP(C152,'Weighted EI Retailers'!$A$1:$B$89,2,0),0)</f>
        <v>283.93268128876895</v>
      </c>
      <c r="O152" s="14">
        <f t="shared" si="14"/>
        <v>4520</v>
      </c>
      <c r="P152" s="14">
        <f t="shared" si="15"/>
        <v>0</v>
      </c>
      <c r="Q152" s="14">
        <f t="shared" si="12"/>
        <v>284</v>
      </c>
      <c r="R152" s="14">
        <f t="shared" si="13"/>
        <v>0</v>
      </c>
    </row>
    <row r="153" spans="2:18" x14ac:dyDescent="0.25">
      <c r="B153" t="s">
        <v>788</v>
      </c>
      <c r="C153" t="s">
        <v>784</v>
      </c>
      <c r="D153">
        <v>72361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175</v>
      </c>
      <c r="M153">
        <f>_xlfn.IFNA(VLOOKUP(C153,'Weighted EI Retailers'!$A$1:$B$89,2,0),0)</f>
        <v>0</v>
      </c>
      <c r="O153" s="14">
        <f t="shared" si="14"/>
        <v>0</v>
      </c>
      <c r="P153" s="14">
        <f t="shared" si="15"/>
        <v>0</v>
      </c>
      <c r="Q153" s="14">
        <f t="shared" si="12"/>
        <v>175</v>
      </c>
      <c r="R153" s="14">
        <f t="shared" si="13"/>
        <v>0</v>
      </c>
    </row>
    <row r="154" spans="2:18" ht="15.75" x14ac:dyDescent="0.25">
      <c r="B154" t="s">
        <v>788</v>
      </c>
      <c r="C154" t="s">
        <v>198</v>
      </c>
      <c r="D154">
        <v>39471</v>
      </c>
      <c r="E154" s="7">
        <v>1790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175</v>
      </c>
      <c r="M154">
        <f>_xlfn.IFNA(VLOOKUP(C154,'Weighted EI Retailers'!$A$1:$B$89,2,0),0)</f>
        <v>212.05430036492999</v>
      </c>
      <c r="O154" s="14">
        <f t="shared" si="14"/>
        <v>0</v>
      </c>
      <c r="P154" s="14">
        <f t="shared" si="15"/>
        <v>0</v>
      </c>
      <c r="Q154" s="14">
        <f t="shared" si="12"/>
        <v>387</v>
      </c>
      <c r="R154" s="14">
        <f t="shared" si="13"/>
        <v>0</v>
      </c>
    </row>
    <row r="155" spans="2:18" ht="15.75" x14ac:dyDescent="0.25">
      <c r="B155" t="s">
        <v>788</v>
      </c>
      <c r="C155" t="s">
        <v>707</v>
      </c>
      <c r="D155">
        <v>5058</v>
      </c>
      <c r="E155" s="7">
        <v>1790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175</v>
      </c>
      <c r="M155">
        <f>_xlfn.IFNA(VLOOKUP(C155,'Weighted EI Retailers'!$A$1:$B$89,2,0),0)</f>
        <v>55.198648603495911</v>
      </c>
      <c r="O155" s="14">
        <f t="shared" si="14"/>
        <v>0</v>
      </c>
      <c r="P155" s="14">
        <f t="shared" si="15"/>
        <v>0</v>
      </c>
      <c r="Q155" s="14">
        <f t="shared" ref="Q155:Q189" si="16">ROUND(IF(M155&gt;0,SUM(L155,M155,K155),SUM(K155,L155)),0)</f>
        <v>230</v>
      </c>
      <c r="R155" s="14">
        <f t="shared" si="13"/>
        <v>0</v>
      </c>
    </row>
    <row r="156" spans="2:18" x14ac:dyDescent="0.25">
      <c r="B156" t="s">
        <v>788</v>
      </c>
      <c r="C156" t="s">
        <v>785</v>
      </c>
      <c r="D156">
        <v>10997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175</v>
      </c>
      <c r="M156">
        <f>_xlfn.IFNA(VLOOKUP(C156,'Weighted EI Retailers'!$A$1:$B$89,2,0),0)</f>
        <v>0</v>
      </c>
      <c r="O156" s="14">
        <f t="shared" si="14"/>
        <v>0</v>
      </c>
      <c r="P156" s="14">
        <f t="shared" si="15"/>
        <v>0</v>
      </c>
      <c r="Q156" s="14">
        <f t="shared" si="16"/>
        <v>175</v>
      </c>
      <c r="R156" s="14">
        <f t="shared" si="13"/>
        <v>0</v>
      </c>
    </row>
    <row r="157" spans="2:18" ht="15.75" x14ac:dyDescent="0.25">
      <c r="B157" t="s">
        <v>788</v>
      </c>
      <c r="C157" t="s">
        <v>265</v>
      </c>
      <c r="D157">
        <v>21180</v>
      </c>
      <c r="E157" s="7">
        <v>1790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175</v>
      </c>
      <c r="M157">
        <f>_xlfn.IFNA(VLOOKUP(C157,'Weighted EI Retailers'!$A$1:$B$89,2,0),0)</f>
        <v>202.74214980694001</v>
      </c>
      <c r="O157" s="14">
        <f t="shared" si="14"/>
        <v>0</v>
      </c>
      <c r="P157" s="14">
        <f t="shared" si="15"/>
        <v>0</v>
      </c>
      <c r="Q157" s="14">
        <f t="shared" si="16"/>
        <v>378</v>
      </c>
      <c r="R157" s="14">
        <f t="shared" si="13"/>
        <v>0</v>
      </c>
    </row>
    <row r="158" spans="2:18" ht="15.75" x14ac:dyDescent="0.25">
      <c r="B158" t="s">
        <v>788</v>
      </c>
      <c r="C158" t="s">
        <v>744</v>
      </c>
      <c r="D158">
        <v>1199</v>
      </c>
      <c r="E158" s="7">
        <v>1790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175</v>
      </c>
      <c r="M158">
        <f>_xlfn.IFNA(VLOOKUP(C158,'Weighted EI Retailers'!$A$1:$B$89,2,0),0)</f>
        <v>0</v>
      </c>
      <c r="O158" s="14">
        <f t="shared" si="14"/>
        <v>0</v>
      </c>
      <c r="P158" s="14">
        <f t="shared" si="15"/>
        <v>0</v>
      </c>
      <c r="Q158" s="14">
        <f t="shared" si="16"/>
        <v>175</v>
      </c>
      <c r="R158" s="14">
        <f t="shared" si="13"/>
        <v>0</v>
      </c>
    </row>
    <row r="159" spans="2:18" x14ac:dyDescent="0.25">
      <c r="B159" t="s">
        <v>788</v>
      </c>
      <c r="C159" t="s">
        <v>791</v>
      </c>
      <c r="D159">
        <v>142512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175</v>
      </c>
      <c r="M159">
        <f>_xlfn.IFNA(VLOOKUP(C159,'Weighted EI Retailers'!$A$1:$B$89,2,0),0)</f>
        <v>0</v>
      </c>
      <c r="O159" s="14">
        <f t="shared" si="14"/>
        <v>0</v>
      </c>
      <c r="P159" s="14">
        <f t="shared" si="15"/>
        <v>0</v>
      </c>
      <c r="Q159" s="14">
        <f t="shared" si="16"/>
        <v>175</v>
      </c>
      <c r="R159" s="14">
        <f t="shared" si="13"/>
        <v>0</v>
      </c>
    </row>
    <row r="160" spans="2:18" x14ac:dyDescent="0.25">
      <c r="B160" t="s">
        <v>788</v>
      </c>
      <c r="C160" t="s">
        <v>790</v>
      </c>
      <c r="D160">
        <v>110474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175</v>
      </c>
      <c r="M160">
        <f>_xlfn.IFNA(VLOOKUP(C160,'Weighted EI Retailers'!$A$1:$B$89,2,0),0)</f>
        <v>0</v>
      </c>
      <c r="O160" s="14">
        <f t="shared" si="14"/>
        <v>0</v>
      </c>
      <c r="P160" s="14">
        <f t="shared" si="15"/>
        <v>0</v>
      </c>
      <c r="Q160" s="14">
        <f t="shared" si="16"/>
        <v>175</v>
      </c>
      <c r="R160" s="14">
        <f t="shared" si="13"/>
        <v>0</v>
      </c>
    </row>
    <row r="161" spans="2:18" x14ac:dyDescent="0.25">
      <c r="B161" t="s">
        <v>788</v>
      </c>
      <c r="C161" t="s">
        <v>793</v>
      </c>
      <c r="D161">
        <v>156874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175</v>
      </c>
      <c r="M161">
        <f>_xlfn.IFNA(VLOOKUP(C161,'Weighted EI Retailers'!$A$1:$B$89,2,0),0)</f>
        <v>0</v>
      </c>
      <c r="O161" s="14">
        <f t="shared" si="14"/>
        <v>0</v>
      </c>
      <c r="P161" s="14">
        <f t="shared" si="15"/>
        <v>0</v>
      </c>
      <c r="Q161" s="14">
        <f t="shared" si="16"/>
        <v>175</v>
      </c>
      <c r="R161" s="14">
        <f t="shared" si="13"/>
        <v>0</v>
      </c>
    </row>
    <row r="162" spans="2:18" x14ac:dyDescent="0.25">
      <c r="B162" t="s">
        <v>788</v>
      </c>
      <c r="C162" t="s">
        <v>762</v>
      </c>
      <c r="D162">
        <v>15274</v>
      </c>
      <c r="E162">
        <v>1790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175</v>
      </c>
      <c r="M162">
        <f>_xlfn.IFNA(VLOOKUP(C162,'Weighted EI Retailers'!$A$1:$B$89,2,0),0)</f>
        <v>0</v>
      </c>
      <c r="O162" s="14">
        <f t="shared" si="14"/>
        <v>0</v>
      </c>
      <c r="P162" s="14">
        <f t="shared" si="15"/>
        <v>0</v>
      </c>
      <c r="Q162" s="14">
        <f t="shared" si="16"/>
        <v>175</v>
      </c>
      <c r="R162" s="14">
        <f t="shared" si="13"/>
        <v>0</v>
      </c>
    </row>
    <row r="163" spans="2:18" x14ac:dyDescent="0.25">
      <c r="B163" t="s">
        <v>788</v>
      </c>
      <c r="C163" t="s">
        <v>712</v>
      </c>
      <c r="D163">
        <v>20967</v>
      </c>
      <c r="E163">
        <v>1790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175</v>
      </c>
      <c r="M163">
        <f>_xlfn.IFNA(VLOOKUP(C163,'Weighted EI Retailers'!$A$1:$B$89,2,0),0)</f>
        <v>183.24645935452978</v>
      </c>
      <c r="O163" s="14">
        <f t="shared" si="14"/>
        <v>0</v>
      </c>
      <c r="P163" s="14">
        <f t="shared" si="15"/>
        <v>0</v>
      </c>
      <c r="Q163" s="14">
        <f t="shared" si="16"/>
        <v>358</v>
      </c>
      <c r="R163" s="14">
        <f t="shared" si="13"/>
        <v>0</v>
      </c>
    </row>
    <row r="164" spans="2:18" x14ac:dyDescent="0.25">
      <c r="B164" t="s">
        <v>788</v>
      </c>
      <c r="C164" t="s">
        <v>787</v>
      </c>
      <c r="D164">
        <v>21087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175</v>
      </c>
      <c r="M164">
        <f>_xlfn.IFNA(VLOOKUP(C164,'Weighted EI Retailers'!$A$1:$B$89,2,0),0)</f>
        <v>0</v>
      </c>
      <c r="O164" s="14">
        <f t="shared" si="14"/>
        <v>0</v>
      </c>
      <c r="P164" s="14">
        <f t="shared" si="15"/>
        <v>0</v>
      </c>
      <c r="Q164" s="14">
        <f t="shared" si="16"/>
        <v>175</v>
      </c>
      <c r="R164" s="14">
        <f t="shared" si="13"/>
        <v>0</v>
      </c>
    </row>
    <row r="165" spans="2:18" x14ac:dyDescent="0.25">
      <c r="B165" t="s">
        <v>788</v>
      </c>
      <c r="C165" t="s">
        <v>724</v>
      </c>
      <c r="D165">
        <v>6735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175</v>
      </c>
      <c r="M165">
        <f>_xlfn.IFNA(VLOOKUP(C165,'Weighted EI Retailers'!$A$1:$B$89,2,0),0)</f>
        <v>198.58798157049037</v>
      </c>
      <c r="O165" s="14">
        <f t="shared" si="14"/>
        <v>0</v>
      </c>
      <c r="P165" s="14">
        <f t="shared" si="15"/>
        <v>0</v>
      </c>
      <c r="Q165" s="14">
        <f t="shared" si="16"/>
        <v>374</v>
      </c>
      <c r="R165" s="14">
        <f t="shared" si="13"/>
        <v>0</v>
      </c>
    </row>
    <row r="166" spans="2:18" x14ac:dyDescent="0.25">
      <c r="B166" t="s">
        <v>788</v>
      </c>
      <c r="C166" t="s">
        <v>294</v>
      </c>
      <c r="D166">
        <v>630</v>
      </c>
      <c r="E166">
        <v>1790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175</v>
      </c>
      <c r="M166">
        <f>_xlfn.IFNA(VLOOKUP(C166,'Weighted EI Retailers'!$A$1:$B$89,2,0),0)</f>
        <v>141.25156379087099</v>
      </c>
      <c r="O166" s="14">
        <f t="shared" si="14"/>
        <v>0</v>
      </c>
      <c r="P166" s="14">
        <f t="shared" si="15"/>
        <v>0</v>
      </c>
      <c r="Q166" s="14">
        <f t="shared" si="16"/>
        <v>316</v>
      </c>
      <c r="R166" s="14">
        <f t="shared" si="13"/>
        <v>0</v>
      </c>
    </row>
    <row r="167" spans="2:18" x14ac:dyDescent="0.25">
      <c r="B167" t="s">
        <v>788</v>
      </c>
      <c r="C167" t="s">
        <v>719</v>
      </c>
      <c r="D167">
        <v>2362</v>
      </c>
      <c r="E167">
        <v>1790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175</v>
      </c>
      <c r="M167">
        <f>_xlfn.IFNA(VLOOKUP(C167,'Weighted EI Retailers'!$A$1:$B$89,2,0),0)</f>
        <v>234.26053025449798</v>
      </c>
      <c r="O167" s="14">
        <f t="shared" si="14"/>
        <v>0</v>
      </c>
      <c r="P167" s="14">
        <f t="shared" si="15"/>
        <v>0</v>
      </c>
      <c r="Q167" s="14">
        <f t="shared" si="16"/>
        <v>409</v>
      </c>
      <c r="R167" s="14">
        <f t="shared" si="13"/>
        <v>0</v>
      </c>
    </row>
    <row r="168" spans="2:18" x14ac:dyDescent="0.25">
      <c r="B168" t="s">
        <v>788</v>
      </c>
      <c r="C168" t="s">
        <v>309</v>
      </c>
      <c r="D168">
        <v>1000</v>
      </c>
      <c r="E168">
        <v>1790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175</v>
      </c>
      <c r="M168">
        <f>_xlfn.IFNA(VLOOKUP(C168,'Weighted EI Retailers'!$A$1:$B$89,2,0),0)</f>
        <v>254.601235288373</v>
      </c>
      <c r="O168" s="14">
        <f t="shared" si="14"/>
        <v>0</v>
      </c>
      <c r="P168" s="14">
        <f t="shared" si="15"/>
        <v>0</v>
      </c>
      <c r="Q168" s="14">
        <f t="shared" si="16"/>
        <v>430</v>
      </c>
      <c r="R168" s="14">
        <f t="shared" si="13"/>
        <v>0</v>
      </c>
    </row>
    <row r="169" spans="2:18" x14ac:dyDescent="0.25">
      <c r="B169" t="s">
        <v>724</v>
      </c>
      <c r="C169" t="s">
        <v>742</v>
      </c>
      <c r="D169">
        <v>1503</v>
      </c>
      <c r="E169">
        <v>1790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175</v>
      </c>
      <c r="M169">
        <f>_xlfn.IFNA(VLOOKUP(C169,'Weighted EI Retailers'!$A$1:$B$89,2,0),0)</f>
        <v>0</v>
      </c>
      <c r="O169" s="14">
        <f t="shared" si="14"/>
        <v>0</v>
      </c>
      <c r="P169" s="14">
        <f t="shared" si="15"/>
        <v>0</v>
      </c>
      <c r="Q169" s="14">
        <f t="shared" si="16"/>
        <v>175</v>
      </c>
      <c r="R169" s="14">
        <f t="shared" si="13"/>
        <v>0</v>
      </c>
    </row>
    <row r="170" spans="2:18" x14ac:dyDescent="0.25">
      <c r="B170" t="s">
        <v>790</v>
      </c>
      <c r="C170" t="s">
        <v>702</v>
      </c>
      <c r="D170">
        <v>685</v>
      </c>
      <c r="E170">
        <v>1790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175</v>
      </c>
      <c r="M170">
        <f>_xlfn.IFNA(VLOOKUP(C170,'Weighted EI Retailers'!$A$1:$B$89,2,0),0)</f>
        <v>346.57501458564514</v>
      </c>
      <c r="O170" s="14">
        <f t="shared" si="14"/>
        <v>0</v>
      </c>
      <c r="P170" s="14">
        <f t="shared" si="15"/>
        <v>0</v>
      </c>
      <c r="Q170" s="14">
        <f t="shared" si="16"/>
        <v>522</v>
      </c>
      <c r="R170" s="14">
        <f t="shared" si="13"/>
        <v>0</v>
      </c>
    </row>
    <row r="171" spans="2:18" x14ac:dyDescent="0.25">
      <c r="B171" t="s">
        <v>790</v>
      </c>
      <c r="C171" t="s">
        <v>164</v>
      </c>
      <c r="D171">
        <v>2275</v>
      </c>
      <c r="E171">
        <v>1790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175</v>
      </c>
      <c r="M171">
        <f>_xlfn.IFNA(VLOOKUP(C171,'Weighted EI Retailers'!$A$1:$B$89,2,0),0)</f>
        <v>973.05905863206101</v>
      </c>
      <c r="O171" s="14">
        <f t="shared" si="14"/>
        <v>0</v>
      </c>
      <c r="P171" s="14">
        <f t="shared" si="15"/>
        <v>0</v>
      </c>
      <c r="Q171" s="14">
        <f t="shared" si="16"/>
        <v>1148</v>
      </c>
      <c r="R171" s="14">
        <f t="shared" si="13"/>
        <v>0</v>
      </c>
    </row>
    <row r="172" spans="2:18" x14ac:dyDescent="0.25">
      <c r="B172" t="s">
        <v>790</v>
      </c>
      <c r="C172" t="s">
        <v>721</v>
      </c>
      <c r="D172">
        <v>13166</v>
      </c>
      <c r="E172">
        <v>1790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175</v>
      </c>
      <c r="M172">
        <f>_xlfn.IFNA(VLOOKUP(C172,'Weighted EI Retailers'!$A$1:$B$89,2,0),0)</f>
        <v>196.69216669197678</v>
      </c>
      <c r="O172" s="14">
        <f t="shared" si="14"/>
        <v>0</v>
      </c>
      <c r="P172" s="14">
        <f t="shared" si="15"/>
        <v>0</v>
      </c>
      <c r="Q172" s="14">
        <f t="shared" si="16"/>
        <v>372</v>
      </c>
      <c r="R172" s="14">
        <f t="shared" si="13"/>
        <v>0</v>
      </c>
    </row>
    <row r="173" spans="2:18" x14ac:dyDescent="0.25">
      <c r="B173" t="s">
        <v>790</v>
      </c>
      <c r="C173" t="s">
        <v>725</v>
      </c>
      <c r="D173">
        <v>1131</v>
      </c>
      <c r="E173">
        <v>1790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175</v>
      </c>
      <c r="M173">
        <f>_xlfn.IFNA(VLOOKUP(C173,'Weighted EI Retailers'!$A$1:$B$89,2,0),0)</f>
        <v>306.07221329820248</v>
      </c>
      <c r="O173" s="14">
        <f t="shared" si="14"/>
        <v>0</v>
      </c>
      <c r="P173" s="14">
        <f t="shared" si="15"/>
        <v>0</v>
      </c>
      <c r="Q173" s="14">
        <f t="shared" si="16"/>
        <v>481</v>
      </c>
      <c r="R173" s="14">
        <f t="shared" si="13"/>
        <v>0</v>
      </c>
    </row>
    <row r="174" spans="2:18" x14ac:dyDescent="0.25">
      <c r="B174" t="s">
        <v>790</v>
      </c>
      <c r="C174" t="s">
        <v>705</v>
      </c>
      <c r="D174">
        <v>7029</v>
      </c>
      <c r="E174">
        <v>1790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175</v>
      </c>
      <c r="M174">
        <f>_xlfn.IFNA(VLOOKUP(C174,'Weighted EI Retailers'!$A$1:$B$89,2,0),0)</f>
        <v>904.71928806456481</v>
      </c>
      <c r="O174" s="14">
        <f t="shared" si="14"/>
        <v>0</v>
      </c>
      <c r="P174" s="14">
        <f t="shared" si="15"/>
        <v>0</v>
      </c>
      <c r="Q174" s="14">
        <f t="shared" si="16"/>
        <v>1080</v>
      </c>
      <c r="R174" s="14">
        <f t="shared" si="13"/>
        <v>0</v>
      </c>
    </row>
    <row r="175" spans="2:18" x14ac:dyDescent="0.25">
      <c r="B175" t="s">
        <v>790</v>
      </c>
      <c r="C175" t="s">
        <v>619</v>
      </c>
      <c r="D175">
        <v>13990</v>
      </c>
      <c r="E175">
        <v>1790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175</v>
      </c>
      <c r="M175">
        <f>_xlfn.IFNA(VLOOKUP(C175,'Weighted EI Retailers'!$A$1:$B$89,2,0),0)</f>
        <v>236.55767836093699</v>
      </c>
      <c r="O175" s="14">
        <f t="shared" si="14"/>
        <v>0</v>
      </c>
      <c r="P175" s="14">
        <f t="shared" si="15"/>
        <v>0</v>
      </c>
      <c r="Q175" s="14">
        <f t="shared" si="16"/>
        <v>412</v>
      </c>
      <c r="R175" s="14">
        <f t="shared" si="13"/>
        <v>0</v>
      </c>
    </row>
    <row r="176" spans="2:18" x14ac:dyDescent="0.25">
      <c r="B176" t="s">
        <v>790</v>
      </c>
      <c r="C176" t="s">
        <v>624</v>
      </c>
      <c r="D176">
        <v>24288</v>
      </c>
      <c r="E176">
        <v>1790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175</v>
      </c>
      <c r="M176">
        <f>_xlfn.IFNA(VLOOKUP(C176,'Weighted EI Retailers'!$A$1:$B$89,2,0),0)</f>
        <v>251.01325095684001</v>
      </c>
      <c r="O176" s="14">
        <f t="shared" si="14"/>
        <v>0</v>
      </c>
      <c r="P176" s="14">
        <f t="shared" si="15"/>
        <v>0</v>
      </c>
      <c r="Q176" s="14">
        <f t="shared" si="16"/>
        <v>426</v>
      </c>
      <c r="R176" s="14">
        <f t="shared" si="13"/>
        <v>0</v>
      </c>
    </row>
    <row r="177" spans="2:18" x14ac:dyDescent="0.25">
      <c r="B177" t="s">
        <v>790</v>
      </c>
      <c r="C177" t="s">
        <v>281</v>
      </c>
      <c r="D177">
        <v>6799</v>
      </c>
      <c r="E177">
        <v>1790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175</v>
      </c>
      <c r="M177">
        <f>_xlfn.IFNA(VLOOKUP(C177,'Weighted EI Retailers'!$A$1:$B$89,2,0),0)</f>
        <v>427.17322762527698</v>
      </c>
      <c r="O177" s="14">
        <f t="shared" si="14"/>
        <v>0</v>
      </c>
      <c r="P177" s="14">
        <f t="shared" si="15"/>
        <v>0</v>
      </c>
      <c r="Q177" s="14">
        <f t="shared" si="16"/>
        <v>602</v>
      </c>
      <c r="R177" s="14">
        <f t="shared" si="13"/>
        <v>0</v>
      </c>
    </row>
    <row r="178" spans="2:18" x14ac:dyDescent="0.25">
      <c r="B178" t="s">
        <v>791</v>
      </c>
      <c r="C178" t="s">
        <v>700</v>
      </c>
      <c r="D178">
        <v>3000</v>
      </c>
      <c r="E178">
        <v>1790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175</v>
      </c>
      <c r="M178">
        <f>_xlfn.IFNA(VLOOKUP(C178,'Weighted EI Retailers'!$A$1:$B$89,2,0),0)</f>
        <v>226.82847362667499</v>
      </c>
      <c r="O178" s="14">
        <f t="shared" si="14"/>
        <v>0</v>
      </c>
      <c r="P178" s="14">
        <f t="shared" si="15"/>
        <v>0</v>
      </c>
      <c r="Q178" s="14">
        <f t="shared" si="16"/>
        <v>402</v>
      </c>
      <c r="R178" s="14">
        <f t="shared" si="13"/>
        <v>0</v>
      </c>
    </row>
    <row r="179" spans="2:18" x14ac:dyDescent="0.25">
      <c r="B179" t="s">
        <v>791</v>
      </c>
      <c r="C179" t="s">
        <v>718</v>
      </c>
      <c r="D179">
        <v>941</v>
      </c>
      <c r="E179">
        <v>1790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175</v>
      </c>
      <c r="M179">
        <f>_xlfn.IFNA(VLOOKUP(C179,'Weighted EI Retailers'!$A$1:$B$89,2,0),0)</f>
        <v>152.91346043119665</v>
      </c>
      <c r="O179" s="14">
        <f t="shared" si="14"/>
        <v>0</v>
      </c>
      <c r="P179" s="14">
        <f t="shared" si="15"/>
        <v>0</v>
      </c>
      <c r="Q179" s="14">
        <f t="shared" si="16"/>
        <v>328</v>
      </c>
      <c r="R179" s="14">
        <f t="shared" si="13"/>
        <v>0</v>
      </c>
    </row>
    <row r="180" spans="2:18" x14ac:dyDescent="0.25">
      <c r="B180" t="s">
        <v>791</v>
      </c>
      <c r="C180" t="s">
        <v>725</v>
      </c>
      <c r="D180">
        <v>7200</v>
      </c>
      <c r="E180">
        <v>1790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175</v>
      </c>
      <c r="M180">
        <f>_xlfn.IFNA(VLOOKUP(C180,'Weighted EI Retailers'!$A$1:$B$89,2,0),0)</f>
        <v>306.07221329820248</v>
      </c>
      <c r="O180" s="14">
        <f t="shared" si="14"/>
        <v>0</v>
      </c>
      <c r="P180" s="14">
        <f t="shared" si="15"/>
        <v>0</v>
      </c>
      <c r="Q180" s="14">
        <f t="shared" si="16"/>
        <v>481</v>
      </c>
      <c r="R180" s="14">
        <f t="shared" si="13"/>
        <v>0</v>
      </c>
    </row>
    <row r="181" spans="2:18" x14ac:dyDescent="0.25">
      <c r="B181" t="s">
        <v>791</v>
      </c>
      <c r="C181" t="s">
        <v>719</v>
      </c>
      <c r="D181">
        <v>1628</v>
      </c>
      <c r="E181">
        <v>1790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175</v>
      </c>
      <c r="M181">
        <f>_xlfn.IFNA(VLOOKUP(C181,'Weighted EI Retailers'!$A$1:$B$89,2,0),0)</f>
        <v>234.26053025449798</v>
      </c>
      <c r="O181" s="14">
        <f t="shared" si="14"/>
        <v>0</v>
      </c>
      <c r="P181" s="14">
        <f t="shared" si="15"/>
        <v>0</v>
      </c>
      <c r="Q181" s="14">
        <f t="shared" si="16"/>
        <v>409</v>
      </c>
      <c r="R181" s="14">
        <f t="shared" si="13"/>
        <v>0</v>
      </c>
    </row>
    <row r="182" spans="2:18" x14ac:dyDescent="0.25">
      <c r="B182" t="s">
        <v>791</v>
      </c>
      <c r="C182" t="s">
        <v>721</v>
      </c>
      <c r="D182">
        <v>3015</v>
      </c>
      <c r="E182">
        <v>1790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175</v>
      </c>
      <c r="M182">
        <f>_xlfn.IFNA(VLOOKUP(C182,'Weighted EI Retailers'!$A$1:$B$89,2,0),0)</f>
        <v>196.69216669197678</v>
      </c>
      <c r="O182" s="14">
        <f t="shared" si="14"/>
        <v>0</v>
      </c>
      <c r="P182" s="14">
        <f t="shared" si="15"/>
        <v>0</v>
      </c>
      <c r="Q182" s="14">
        <f t="shared" si="16"/>
        <v>372</v>
      </c>
      <c r="R182" s="14">
        <f t="shared" si="13"/>
        <v>0</v>
      </c>
    </row>
    <row r="183" spans="2:18" x14ac:dyDescent="0.25">
      <c r="B183" t="s">
        <v>793</v>
      </c>
      <c r="C183" t="s">
        <v>720</v>
      </c>
      <c r="D183">
        <v>57833</v>
      </c>
      <c r="E183">
        <v>1790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175</v>
      </c>
      <c r="M183">
        <f>_xlfn.IFNA(VLOOKUP(C183,'Weighted EI Retailers'!$A$1:$B$89,2,0),0)</f>
        <v>329.30098028925573</v>
      </c>
      <c r="O183" s="14">
        <f t="shared" si="14"/>
        <v>0</v>
      </c>
      <c r="P183" s="14">
        <f t="shared" si="15"/>
        <v>0</v>
      </c>
      <c r="Q183" s="14">
        <f t="shared" si="16"/>
        <v>504</v>
      </c>
      <c r="R183" s="14">
        <f t="shared" si="13"/>
        <v>0</v>
      </c>
    </row>
    <row r="184" spans="2:18" x14ac:dyDescent="0.25">
      <c r="B184" t="s">
        <v>793</v>
      </c>
      <c r="C184" t="s">
        <v>796</v>
      </c>
      <c r="D184">
        <v>15274</v>
      </c>
      <c r="E184">
        <v>1790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175</v>
      </c>
      <c r="M184">
        <f>_xlfn.IFNA(VLOOKUP(C184,'Weighted EI Retailers'!$A$1:$B$89,2,0),0)</f>
        <v>0</v>
      </c>
      <c r="O184" s="14">
        <f t="shared" si="14"/>
        <v>0</v>
      </c>
      <c r="P184" s="14">
        <f t="shared" si="15"/>
        <v>0</v>
      </c>
      <c r="Q184" s="14">
        <f t="shared" si="16"/>
        <v>175</v>
      </c>
      <c r="R184" s="14">
        <f t="shared" si="13"/>
        <v>0</v>
      </c>
    </row>
    <row r="185" spans="2:18" x14ac:dyDescent="0.25">
      <c r="B185" t="s">
        <v>793</v>
      </c>
      <c r="C185" t="s">
        <v>719</v>
      </c>
      <c r="D185">
        <v>1649</v>
      </c>
      <c r="E185">
        <v>1790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175</v>
      </c>
      <c r="M185">
        <f>_xlfn.IFNA(VLOOKUP(C185,'Weighted EI Retailers'!$A$1:$B$89,2,0),0)</f>
        <v>234.26053025449798</v>
      </c>
      <c r="O185" s="14">
        <f t="shared" si="14"/>
        <v>0</v>
      </c>
      <c r="P185" s="14">
        <f t="shared" si="15"/>
        <v>0</v>
      </c>
      <c r="Q185" s="14">
        <f t="shared" si="16"/>
        <v>409</v>
      </c>
      <c r="R185" s="14">
        <f t="shared" si="13"/>
        <v>0</v>
      </c>
    </row>
    <row r="186" spans="2:18" x14ac:dyDescent="0.25">
      <c r="B186" t="s">
        <v>793</v>
      </c>
      <c r="C186" t="s">
        <v>606</v>
      </c>
      <c r="D186">
        <v>130</v>
      </c>
      <c r="E186">
        <v>1790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175</v>
      </c>
      <c r="M186">
        <f>_xlfn.IFNA(VLOOKUP(C186,'Weighted EI Retailers'!$A$1:$B$89,2,0),0)</f>
        <v>0</v>
      </c>
      <c r="O186" s="14">
        <f t="shared" si="14"/>
        <v>0</v>
      </c>
      <c r="P186" s="14">
        <f t="shared" si="15"/>
        <v>0</v>
      </c>
      <c r="Q186" s="14">
        <f t="shared" si="16"/>
        <v>175</v>
      </c>
      <c r="R186" s="14">
        <f t="shared" si="13"/>
        <v>0</v>
      </c>
    </row>
    <row r="187" spans="2:18" x14ac:dyDescent="0.25">
      <c r="B187" t="s">
        <v>793</v>
      </c>
      <c r="C187" t="s">
        <v>721</v>
      </c>
      <c r="D187">
        <v>36070</v>
      </c>
      <c r="E187">
        <v>1790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175</v>
      </c>
      <c r="M187">
        <f>_xlfn.IFNA(VLOOKUP(C187,'Weighted EI Retailers'!$A$1:$B$89,2,0),0)</f>
        <v>196.69216669197678</v>
      </c>
      <c r="O187" s="14">
        <f t="shared" si="14"/>
        <v>0</v>
      </c>
      <c r="P187" s="14">
        <f t="shared" si="15"/>
        <v>0</v>
      </c>
      <c r="Q187" s="14">
        <f t="shared" si="16"/>
        <v>372</v>
      </c>
      <c r="R187" s="14">
        <f t="shared" si="13"/>
        <v>0</v>
      </c>
    </row>
    <row r="188" spans="2:18" x14ac:dyDescent="0.25">
      <c r="B188" t="s">
        <v>793</v>
      </c>
      <c r="C188" t="s">
        <v>581</v>
      </c>
      <c r="D188">
        <v>9929</v>
      </c>
      <c r="E188">
        <v>1790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175</v>
      </c>
      <c r="M188">
        <f>_xlfn.IFNA(VLOOKUP(C188,'Weighted EI Retailers'!$A$1:$B$89,2,0),0)</f>
        <v>209.00276940939801</v>
      </c>
      <c r="O188" s="14">
        <f t="shared" si="14"/>
        <v>0</v>
      </c>
      <c r="P188" s="14">
        <f t="shared" si="15"/>
        <v>0</v>
      </c>
      <c r="Q188" s="14">
        <f t="shared" si="16"/>
        <v>384</v>
      </c>
      <c r="R188" s="14">
        <f t="shared" si="13"/>
        <v>0</v>
      </c>
    </row>
    <row r="189" spans="2:18" x14ac:dyDescent="0.25">
      <c r="B189" t="s">
        <v>793</v>
      </c>
      <c r="C189" t="s">
        <v>243</v>
      </c>
      <c r="D189">
        <v>5670</v>
      </c>
      <c r="E189">
        <v>1790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175</v>
      </c>
      <c r="M189">
        <f>_xlfn.IFNA(VLOOKUP(C189,'Weighted EI Retailers'!$A$1:$B$89,2,0),0)</f>
        <v>200.27204025340299</v>
      </c>
      <c r="O189" s="14">
        <f t="shared" si="14"/>
        <v>0</v>
      </c>
      <c r="P189" s="14">
        <f t="shared" si="15"/>
        <v>0</v>
      </c>
      <c r="Q189" s="14">
        <f t="shared" si="16"/>
        <v>375</v>
      </c>
      <c r="R189" s="14">
        <f t="shared" si="13"/>
        <v>0</v>
      </c>
    </row>
    <row r="190" spans="2:18" x14ac:dyDescent="0.25">
      <c r="B190" t="s">
        <v>809</v>
      </c>
      <c r="C190" t="s">
        <v>749</v>
      </c>
      <c r="D190">
        <v>1781</v>
      </c>
      <c r="E190">
        <v>256</v>
      </c>
      <c r="F190">
        <v>60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f>_xlfn.IFNA(VLOOKUP(C190,'Weighted EI Retailers'!$A$1:$B$89,2,0),0)</f>
        <v>0</v>
      </c>
      <c r="O190" s="14">
        <f t="shared" si="14"/>
        <v>0</v>
      </c>
      <c r="P190" s="14">
        <f t="shared" si="15"/>
        <v>0</v>
      </c>
      <c r="Q190" s="14">
        <f t="shared" ref="Q190:Q194" si="17">ROUND(IF(M190&gt;0,SUM(L190:M190),L190),0)</f>
        <v>0</v>
      </c>
      <c r="R190" s="14">
        <f t="shared" si="13"/>
        <v>0</v>
      </c>
    </row>
    <row r="191" spans="2:18" x14ac:dyDescent="0.25">
      <c r="B191" t="s">
        <v>808</v>
      </c>
      <c r="C191" t="s">
        <v>749</v>
      </c>
      <c r="D191">
        <v>712</v>
      </c>
      <c r="E191">
        <v>256</v>
      </c>
      <c r="F191">
        <v>60</v>
      </c>
      <c r="G191">
        <v>0</v>
      </c>
      <c r="H191">
        <v>0</v>
      </c>
      <c r="I191">
        <v>0</v>
      </c>
      <c r="J191">
        <v>0</v>
      </c>
      <c r="K191">
        <v>0</v>
      </c>
      <c r="M191">
        <f>_xlfn.IFNA(VLOOKUP(C191,'Weighted EI Retailers'!$A$1:$B$89,2,0),0)</f>
        <v>0</v>
      </c>
      <c r="O191" s="14">
        <f t="shared" si="14"/>
        <v>0</v>
      </c>
      <c r="P191" s="14">
        <f t="shared" si="15"/>
        <v>0</v>
      </c>
      <c r="Q191" s="14">
        <f t="shared" si="17"/>
        <v>0</v>
      </c>
      <c r="R191" s="14">
        <f t="shared" si="13"/>
        <v>0</v>
      </c>
    </row>
    <row r="192" spans="2:18" x14ac:dyDescent="0.25">
      <c r="B192" t="s">
        <v>810</v>
      </c>
      <c r="C192" t="s">
        <v>752</v>
      </c>
      <c r="D192">
        <v>59</v>
      </c>
      <c r="E192">
        <v>256</v>
      </c>
      <c r="F192">
        <v>60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f>_xlfn.IFNA(VLOOKUP(C192,'Weighted EI Retailers'!$A$1:$B$89,2,0),0)</f>
        <v>0</v>
      </c>
      <c r="O192" s="14">
        <f t="shared" si="14"/>
        <v>0</v>
      </c>
      <c r="P192" s="14">
        <f t="shared" si="15"/>
        <v>0</v>
      </c>
      <c r="Q192" s="14">
        <f t="shared" si="17"/>
        <v>0</v>
      </c>
      <c r="R192" s="14">
        <f t="shared" si="13"/>
        <v>0</v>
      </c>
    </row>
    <row r="193" spans="2:18" x14ac:dyDescent="0.25">
      <c r="B193" t="s">
        <v>811</v>
      </c>
      <c r="C193" t="s">
        <v>752</v>
      </c>
      <c r="D193">
        <v>653</v>
      </c>
      <c r="E193">
        <v>1988</v>
      </c>
      <c r="F193">
        <v>60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f>_xlfn.IFNA(VLOOKUP(C193,'Weighted EI Retailers'!$A$1:$B$89,2,0),0)</f>
        <v>0</v>
      </c>
      <c r="O193" s="14">
        <f t="shared" si="14"/>
        <v>0</v>
      </c>
      <c r="P193" s="14">
        <f t="shared" si="15"/>
        <v>0</v>
      </c>
      <c r="Q193" s="14">
        <f t="shared" si="17"/>
        <v>0</v>
      </c>
      <c r="R193" s="14">
        <f t="shared" si="13"/>
        <v>0</v>
      </c>
    </row>
    <row r="194" spans="2:18" x14ac:dyDescent="0.25">
      <c r="B194" t="s">
        <v>812</v>
      </c>
      <c r="C194" t="s">
        <v>752</v>
      </c>
      <c r="D194">
        <v>297</v>
      </c>
      <c r="E194">
        <v>1082</v>
      </c>
      <c r="F194">
        <v>60</v>
      </c>
      <c r="G194">
        <v>0</v>
      </c>
      <c r="H194">
        <v>0</v>
      </c>
      <c r="I194">
        <v>0</v>
      </c>
      <c r="J194">
        <v>0</v>
      </c>
      <c r="K194">
        <v>0</v>
      </c>
      <c r="M194">
        <f>_xlfn.IFNA(VLOOKUP(C194,'Weighted EI Retailers'!$A$1:$B$89,2,0),0)</f>
        <v>0</v>
      </c>
      <c r="O194" s="14">
        <f t="shared" si="14"/>
        <v>0</v>
      </c>
      <c r="P194" s="14">
        <f t="shared" si="15"/>
        <v>0</v>
      </c>
      <c r="Q194" s="14">
        <f t="shared" si="17"/>
        <v>0</v>
      </c>
      <c r="R194" s="14">
        <f t="shared" ref="R194:R257" si="18">J194</f>
        <v>0</v>
      </c>
    </row>
    <row r="195" spans="2:18" x14ac:dyDescent="0.25">
      <c r="B195" t="s">
        <v>813</v>
      </c>
      <c r="C195" t="s">
        <v>749</v>
      </c>
      <c r="D195">
        <v>356</v>
      </c>
      <c r="E195">
        <v>256</v>
      </c>
      <c r="F195">
        <v>60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f>_xlfn.IFNA(VLOOKUP(C195,'Weighted EI Retailers'!$A$1:$B$89,2,0),0)</f>
        <v>0</v>
      </c>
      <c r="O195" s="14">
        <f t="shared" ref="O195:O258" si="19">H195</f>
        <v>0</v>
      </c>
      <c r="P195" s="14">
        <f t="shared" ref="P195:P258" si="20">I195</f>
        <v>0</v>
      </c>
      <c r="Q195" s="14">
        <f t="shared" ref="Q195:Q256" si="21">ROUND(IF(M195&gt;0,SUM(L195:M195),L195),0)</f>
        <v>0</v>
      </c>
      <c r="R195" s="14">
        <f t="shared" si="18"/>
        <v>0</v>
      </c>
    </row>
    <row r="196" spans="2:18" x14ac:dyDescent="0.25">
      <c r="B196" t="s">
        <v>814</v>
      </c>
      <c r="C196" t="s">
        <v>749</v>
      </c>
      <c r="D196">
        <v>1662</v>
      </c>
      <c r="E196">
        <v>256</v>
      </c>
      <c r="F196">
        <v>60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f>_xlfn.IFNA(VLOOKUP(C196,'Weighted EI Retailers'!$A$1:$B$89,2,0),0)</f>
        <v>0</v>
      </c>
      <c r="O196" s="14">
        <f t="shared" si="19"/>
        <v>0</v>
      </c>
      <c r="P196" s="14">
        <f t="shared" si="20"/>
        <v>0</v>
      </c>
      <c r="Q196" s="14">
        <f t="shared" si="21"/>
        <v>0</v>
      </c>
      <c r="R196" s="14">
        <f t="shared" si="18"/>
        <v>0</v>
      </c>
    </row>
    <row r="197" spans="2:18" x14ac:dyDescent="0.25">
      <c r="B197" t="s">
        <v>815</v>
      </c>
      <c r="C197" t="s">
        <v>758</v>
      </c>
      <c r="D197">
        <v>59</v>
      </c>
      <c r="E197">
        <v>256</v>
      </c>
      <c r="F197">
        <v>60</v>
      </c>
      <c r="G197">
        <v>0</v>
      </c>
      <c r="H197">
        <v>0</v>
      </c>
      <c r="I197">
        <v>0</v>
      </c>
      <c r="J197">
        <v>0</v>
      </c>
      <c r="K197">
        <v>0</v>
      </c>
      <c r="M197">
        <f>_xlfn.IFNA(VLOOKUP(C197,'Weighted EI Retailers'!$A$1:$B$89,2,0),0)</f>
        <v>0</v>
      </c>
      <c r="O197" s="14">
        <f t="shared" si="19"/>
        <v>0</v>
      </c>
      <c r="P197" s="14">
        <f t="shared" si="20"/>
        <v>0</v>
      </c>
      <c r="Q197" s="14">
        <f t="shared" si="21"/>
        <v>0</v>
      </c>
      <c r="R197" s="14">
        <f t="shared" si="18"/>
        <v>0</v>
      </c>
    </row>
    <row r="198" spans="2:18" x14ac:dyDescent="0.25">
      <c r="B198" t="s">
        <v>816</v>
      </c>
      <c r="C198" t="s">
        <v>751</v>
      </c>
      <c r="D198">
        <v>1187</v>
      </c>
      <c r="E198">
        <v>256</v>
      </c>
      <c r="F198">
        <v>60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f>_xlfn.IFNA(VLOOKUP(C198,'Weighted EI Retailers'!$A$1:$B$89,2,0),0)</f>
        <v>0</v>
      </c>
      <c r="O198" s="14">
        <f t="shared" si="19"/>
        <v>0</v>
      </c>
      <c r="P198" s="14">
        <f t="shared" si="20"/>
        <v>0</v>
      </c>
      <c r="Q198" s="14">
        <f t="shared" si="21"/>
        <v>0</v>
      </c>
      <c r="R198" s="14">
        <f t="shared" si="18"/>
        <v>0</v>
      </c>
    </row>
    <row r="199" spans="2:18" x14ac:dyDescent="0.25">
      <c r="B199" t="s">
        <v>817</v>
      </c>
      <c r="C199" t="s">
        <v>751</v>
      </c>
      <c r="D199">
        <v>831</v>
      </c>
      <c r="E199">
        <v>256</v>
      </c>
      <c r="F199">
        <v>60</v>
      </c>
      <c r="G199">
        <v>0</v>
      </c>
      <c r="H199">
        <v>0</v>
      </c>
      <c r="I199">
        <v>0</v>
      </c>
      <c r="J199">
        <v>0</v>
      </c>
      <c r="K199">
        <v>0</v>
      </c>
      <c r="M199">
        <f>_xlfn.IFNA(VLOOKUP(C199,'Weighted EI Retailers'!$A$1:$B$89,2,0),0)</f>
        <v>0</v>
      </c>
      <c r="O199" s="14">
        <f t="shared" si="19"/>
        <v>0</v>
      </c>
      <c r="P199" s="14">
        <f t="shared" si="20"/>
        <v>0</v>
      </c>
      <c r="Q199" s="14">
        <f t="shared" si="21"/>
        <v>0</v>
      </c>
      <c r="R199" s="14">
        <f t="shared" si="18"/>
        <v>0</v>
      </c>
    </row>
    <row r="200" spans="2:18" x14ac:dyDescent="0.25">
      <c r="B200" t="s">
        <v>818</v>
      </c>
      <c r="C200" t="s">
        <v>749</v>
      </c>
      <c r="D200">
        <v>297</v>
      </c>
      <c r="E200">
        <v>256</v>
      </c>
      <c r="F200">
        <v>60</v>
      </c>
      <c r="G200">
        <v>0</v>
      </c>
      <c r="H200">
        <v>0</v>
      </c>
      <c r="I200">
        <v>0</v>
      </c>
      <c r="J200">
        <v>0</v>
      </c>
      <c r="K200">
        <v>0</v>
      </c>
      <c r="M200">
        <f>_xlfn.IFNA(VLOOKUP(C200,'Weighted EI Retailers'!$A$1:$B$89,2,0),0)</f>
        <v>0</v>
      </c>
      <c r="O200" s="14">
        <f t="shared" si="19"/>
        <v>0</v>
      </c>
      <c r="P200" s="14">
        <f t="shared" si="20"/>
        <v>0</v>
      </c>
      <c r="Q200" s="14">
        <f t="shared" si="21"/>
        <v>0</v>
      </c>
      <c r="R200" s="14">
        <f t="shared" si="18"/>
        <v>0</v>
      </c>
    </row>
    <row r="201" spans="2:18" x14ac:dyDescent="0.25">
      <c r="B201" t="s">
        <v>820</v>
      </c>
      <c r="C201" t="s">
        <v>752</v>
      </c>
      <c r="D201">
        <v>8904</v>
      </c>
      <c r="E201">
        <v>256</v>
      </c>
      <c r="F201">
        <v>60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f>_xlfn.IFNA(VLOOKUP(C201,'Weighted EI Retailers'!$A$1:$B$89,2,0),0)</f>
        <v>0</v>
      </c>
      <c r="O201" s="14">
        <f t="shared" si="19"/>
        <v>0</v>
      </c>
      <c r="P201" s="14">
        <f t="shared" si="20"/>
        <v>0</v>
      </c>
      <c r="Q201" s="14">
        <f t="shared" si="21"/>
        <v>0</v>
      </c>
      <c r="R201" s="14">
        <f t="shared" si="18"/>
        <v>0</v>
      </c>
    </row>
    <row r="202" spans="2:18" x14ac:dyDescent="0.25">
      <c r="B202" t="s">
        <v>819</v>
      </c>
      <c r="C202" t="s">
        <v>820</v>
      </c>
      <c r="D202">
        <v>8904</v>
      </c>
      <c r="E202">
        <v>1828</v>
      </c>
      <c r="F202">
        <v>60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f>_xlfn.IFNA(VLOOKUP(C202,'Weighted EI Retailers'!$A$1:$B$89,2,0),0)</f>
        <v>0</v>
      </c>
      <c r="O202" s="14">
        <f t="shared" si="19"/>
        <v>0</v>
      </c>
      <c r="P202" s="14">
        <f t="shared" si="20"/>
        <v>0</v>
      </c>
      <c r="Q202" s="14">
        <f t="shared" si="21"/>
        <v>0</v>
      </c>
      <c r="R202" s="14">
        <f t="shared" si="18"/>
        <v>0</v>
      </c>
    </row>
    <row r="203" spans="2:18" x14ac:dyDescent="0.25">
      <c r="B203" t="s">
        <v>821</v>
      </c>
      <c r="C203" t="s">
        <v>749</v>
      </c>
      <c r="D203">
        <v>3561</v>
      </c>
      <c r="E203">
        <v>256</v>
      </c>
      <c r="F203">
        <v>60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f>_xlfn.IFNA(VLOOKUP(C203,'Weighted EI Retailers'!$A$1:$B$89,2,0),0)</f>
        <v>0</v>
      </c>
      <c r="O203" s="14">
        <f t="shared" si="19"/>
        <v>0</v>
      </c>
      <c r="P203" s="14">
        <f t="shared" si="20"/>
        <v>0</v>
      </c>
      <c r="Q203" s="14">
        <f t="shared" si="21"/>
        <v>0</v>
      </c>
      <c r="R203" s="14">
        <f t="shared" si="18"/>
        <v>0</v>
      </c>
    </row>
    <row r="204" spans="2:18" x14ac:dyDescent="0.25">
      <c r="B204" t="s">
        <v>822</v>
      </c>
      <c r="C204" t="s">
        <v>746</v>
      </c>
      <c r="D204">
        <v>712</v>
      </c>
      <c r="E204">
        <v>664</v>
      </c>
      <c r="F204">
        <v>60</v>
      </c>
      <c r="G204">
        <v>0</v>
      </c>
      <c r="H204">
        <v>0</v>
      </c>
      <c r="I204">
        <v>0</v>
      </c>
      <c r="J204">
        <v>0</v>
      </c>
      <c r="K204">
        <v>0</v>
      </c>
      <c r="M204">
        <f>_xlfn.IFNA(VLOOKUP(C204,'Weighted EI Retailers'!$A$1:$B$89,2,0),0)</f>
        <v>0</v>
      </c>
      <c r="O204" s="14">
        <f t="shared" si="19"/>
        <v>0</v>
      </c>
      <c r="P204" s="14">
        <f t="shared" si="20"/>
        <v>0</v>
      </c>
      <c r="Q204" s="14">
        <f t="shared" si="21"/>
        <v>0</v>
      </c>
      <c r="R204" s="14">
        <f t="shared" si="18"/>
        <v>0</v>
      </c>
    </row>
    <row r="205" spans="2:18" x14ac:dyDescent="0.25">
      <c r="B205" t="s">
        <v>823</v>
      </c>
      <c r="C205" t="s">
        <v>749</v>
      </c>
      <c r="D205">
        <v>890</v>
      </c>
      <c r="E205">
        <v>256</v>
      </c>
      <c r="F205">
        <v>60</v>
      </c>
      <c r="G205">
        <v>0</v>
      </c>
      <c r="H205">
        <v>0</v>
      </c>
      <c r="I205">
        <v>0</v>
      </c>
      <c r="J205">
        <v>0</v>
      </c>
      <c r="K205">
        <v>0</v>
      </c>
      <c r="M205">
        <f>_xlfn.IFNA(VLOOKUP(C205,'Weighted EI Retailers'!$A$1:$B$89,2,0),0)</f>
        <v>0</v>
      </c>
      <c r="O205" s="14">
        <f t="shared" si="19"/>
        <v>0</v>
      </c>
      <c r="P205" s="14">
        <f t="shared" si="20"/>
        <v>0</v>
      </c>
      <c r="Q205" s="14">
        <f t="shared" si="21"/>
        <v>0</v>
      </c>
      <c r="R205" s="14">
        <f t="shared" si="18"/>
        <v>0</v>
      </c>
    </row>
    <row r="206" spans="2:18" x14ac:dyDescent="0.25">
      <c r="B206" t="s">
        <v>825</v>
      </c>
      <c r="C206" t="s">
        <v>749</v>
      </c>
      <c r="D206">
        <v>772</v>
      </c>
      <c r="E206">
        <v>256</v>
      </c>
      <c r="F206">
        <v>60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f>_xlfn.IFNA(VLOOKUP(C206,'Weighted EI Retailers'!$A$1:$B$89,2,0),0)</f>
        <v>0</v>
      </c>
      <c r="O206" s="14">
        <f t="shared" si="19"/>
        <v>0</v>
      </c>
      <c r="P206" s="14">
        <f t="shared" si="20"/>
        <v>0</v>
      </c>
      <c r="Q206" s="14">
        <f t="shared" si="21"/>
        <v>0</v>
      </c>
      <c r="R206" s="14">
        <f t="shared" si="18"/>
        <v>0</v>
      </c>
    </row>
    <row r="207" spans="2:18" x14ac:dyDescent="0.25">
      <c r="B207" t="s">
        <v>824</v>
      </c>
      <c r="C207" t="s">
        <v>752</v>
      </c>
      <c r="D207">
        <v>890</v>
      </c>
      <c r="E207">
        <v>256</v>
      </c>
      <c r="F207">
        <v>60</v>
      </c>
      <c r="G207">
        <v>0</v>
      </c>
      <c r="H207">
        <v>0</v>
      </c>
      <c r="I207">
        <v>0</v>
      </c>
      <c r="J207">
        <v>0</v>
      </c>
      <c r="K207">
        <v>0</v>
      </c>
      <c r="M207">
        <f>_xlfn.IFNA(VLOOKUP(C207,'Weighted EI Retailers'!$A$1:$B$89,2,0),0)</f>
        <v>0</v>
      </c>
      <c r="O207" s="14">
        <f t="shared" si="19"/>
        <v>0</v>
      </c>
      <c r="P207" s="14">
        <f t="shared" si="20"/>
        <v>0</v>
      </c>
      <c r="Q207" s="14">
        <f t="shared" si="21"/>
        <v>0</v>
      </c>
      <c r="R207" s="14">
        <f t="shared" si="18"/>
        <v>0</v>
      </c>
    </row>
    <row r="208" spans="2:18" x14ac:dyDescent="0.25">
      <c r="B208" t="s">
        <v>826</v>
      </c>
      <c r="C208" t="s">
        <v>749</v>
      </c>
      <c r="D208">
        <v>1840</v>
      </c>
      <c r="E208">
        <v>371</v>
      </c>
      <c r="F208">
        <v>60</v>
      </c>
      <c r="G208">
        <v>0</v>
      </c>
      <c r="H208">
        <v>0</v>
      </c>
      <c r="I208">
        <v>0</v>
      </c>
      <c r="J208">
        <v>0</v>
      </c>
      <c r="K208">
        <v>0</v>
      </c>
      <c r="M208">
        <f>_xlfn.IFNA(VLOOKUP(C208,'Weighted EI Retailers'!$A$1:$B$89,2,0),0)</f>
        <v>0</v>
      </c>
      <c r="O208" s="14">
        <f t="shared" si="19"/>
        <v>0</v>
      </c>
      <c r="P208" s="14">
        <f t="shared" si="20"/>
        <v>0</v>
      </c>
      <c r="Q208" s="14">
        <f t="shared" si="21"/>
        <v>0</v>
      </c>
      <c r="R208" s="14">
        <f t="shared" si="18"/>
        <v>0</v>
      </c>
    </row>
    <row r="209" spans="2:18" x14ac:dyDescent="0.25">
      <c r="B209" t="s">
        <v>828</v>
      </c>
      <c r="C209" t="s">
        <v>752</v>
      </c>
      <c r="D209">
        <v>3858</v>
      </c>
      <c r="E209">
        <v>256</v>
      </c>
      <c r="F209">
        <v>60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f>_xlfn.IFNA(VLOOKUP(C209,'Weighted EI Retailers'!$A$1:$B$89,2,0),0)</f>
        <v>0</v>
      </c>
      <c r="O209" s="14">
        <f t="shared" si="19"/>
        <v>0</v>
      </c>
      <c r="P209" s="14">
        <f t="shared" si="20"/>
        <v>0</v>
      </c>
      <c r="Q209" s="14">
        <f t="shared" si="21"/>
        <v>0</v>
      </c>
      <c r="R209" s="14">
        <f t="shared" si="18"/>
        <v>0</v>
      </c>
    </row>
    <row r="210" spans="2:18" x14ac:dyDescent="0.25">
      <c r="B210" t="s">
        <v>827</v>
      </c>
      <c r="C210" t="s">
        <v>752</v>
      </c>
      <c r="D210">
        <v>297</v>
      </c>
      <c r="E210">
        <v>1828</v>
      </c>
      <c r="F210">
        <v>60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f>_xlfn.IFNA(VLOOKUP(C210,'Weighted EI Retailers'!$A$1:$B$89,2,0),0)</f>
        <v>0</v>
      </c>
      <c r="O210" s="14">
        <f t="shared" si="19"/>
        <v>0</v>
      </c>
      <c r="P210" s="14">
        <f t="shared" si="20"/>
        <v>0</v>
      </c>
      <c r="Q210" s="14">
        <f t="shared" si="21"/>
        <v>0</v>
      </c>
      <c r="R210" s="14">
        <f t="shared" si="18"/>
        <v>0</v>
      </c>
    </row>
    <row r="211" spans="2:18" x14ac:dyDescent="0.25">
      <c r="B211" t="s">
        <v>829</v>
      </c>
      <c r="C211" t="s">
        <v>749</v>
      </c>
      <c r="D211">
        <v>1484</v>
      </c>
      <c r="E211">
        <v>256</v>
      </c>
      <c r="F211">
        <v>60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f>_xlfn.IFNA(VLOOKUP(C211,'Weighted EI Retailers'!$A$1:$B$89,2,0),0)</f>
        <v>0</v>
      </c>
      <c r="O211" s="14">
        <f t="shared" si="19"/>
        <v>0</v>
      </c>
      <c r="P211" s="14">
        <f t="shared" si="20"/>
        <v>0</v>
      </c>
      <c r="Q211" s="14">
        <f t="shared" si="21"/>
        <v>0</v>
      </c>
      <c r="R211" s="14">
        <f t="shared" si="18"/>
        <v>0</v>
      </c>
    </row>
    <row r="212" spans="2:18" x14ac:dyDescent="0.25">
      <c r="B212" t="s">
        <v>831</v>
      </c>
      <c r="C212" t="s">
        <v>746</v>
      </c>
      <c r="D212">
        <v>23743</v>
      </c>
      <c r="E212">
        <v>256</v>
      </c>
      <c r="F212">
        <v>60</v>
      </c>
      <c r="G212">
        <v>0</v>
      </c>
      <c r="H212">
        <v>0</v>
      </c>
      <c r="I212">
        <v>0</v>
      </c>
      <c r="J212">
        <v>0</v>
      </c>
      <c r="K212">
        <v>0</v>
      </c>
      <c r="M212">
        <f>_xlfn.IFNA(VLOOKUP(C212,'Weighted EI Retailers'!$A$1:$B$89,2,0),0)</f>
        <v>0</v>
      </c>
      <c r="O212" s="14">
        <f t="shared" si="19"/>
        <v>0</v>
      </c>
      <c r="P212" s="14">
        <f t="shared" si="20"/>
        <v>0</v>
      </c>
      <c r="Q212" s="14">
        <f t="shared" si="21"/>
        <v>0</v>
      </c>
      <c r="R212" s="14">
        <f t="shared" si="18"/>
        <v>0</v>
      </c>
    </row>
    <row r="213" spans="2:18" x14ac:dyDescent="0.25">
      <c r="B213" t="s">
        <v>830</v>
      </c>
      <c r="C213" t="s">
        <v>831</v>
      </c>
      <c r="D213">
        <v>5935</v>
      </c>
      <c r="E213">
        <v>1350</v>
      </c>
      <c r="F213">
        <v>60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f>_xlfn.IFNA(VLOOKUP(C213,'Weighted EI Retailers'!$A$1:$B$89,2,0),0)</f>
        <v>0</v>
      </c>
      <c r="O213" s="14">
        <f t="shared" si="19"/>
        <v>0</v>
      </c>
      <c r="P213" s="14">
        <f t="shared" si="20"/>
        <v>0</v>
      </c>
      <c r="Q213" s="14">
        <f t="shared" si="21"/>
        <v>0</v>
      </c>
      <c r="R213" s="14">
        <f t="shared" si="18"/>
        <v>0</v>
      </c>
    </row>
    <row r="214" spans="2:18" x14ac:dyDescent="0.25">
      <c r="B214" t="s">
        <v>838</v>
      </c>
      <c r="C214" t="s">
        <v>749</v>
      </c>
      <c r="D214">
        <v>712</v>
      </c>
      <c r="E214">
        <v>256</v>
      </c>
      <c r="F214">
        <v>60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f>_xlfn.IFNA(VLOOKUP(C214,'Weighted EI Retailers'!$A$1:$B$89,2,0),0)</f>
        <v>0</v>
      </c>
      <c r="O214" s="14">
        <f t="shared" si="19"/>
        <v>0</v>
      </c>
      <c r="P214" s="14">
        <f t="shared" si="20"/>
        <v>0</v>
      </c>
      <c r="Q214" s="14">
        <f t="shared" si="21"/>
        <v>0</v>
      </c>
      <c r="R214" s="14">
        <f t="shared" si="18"/>
        <v>0</v>
      </c>
    </row>
    <row r="215" spans="2:18" x14ac:dyDescent="0.25">
      <c r="B215" t="s">
        <v>836</v>
      </c>
      <c r="C215" t="s">
        <v>749</v>
      </c>
      <c r="D215">
        <v>2968</v>
      </c>
      <c r="E215">
        <v>256</v>
      </c>
      <c r="F215">
        <v>60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f>_xlfn.IFNA(VLOOKUP(C215,'Weighted EI Retailers'!$A$1:$B$89,2,0),0)</f>
        <v>0</v>
      </c>
      <c r="O215" s="14">
        <f t="shared" si="19"/>
        <v>0</v>
      </c>
      <c r="P215" s="14">
        <f t="shared" si="20"/>
        <v>0</v>
      </c>
      <c r="Q215" s="14">
        <f t="shared" si="21"/>
        <v>0</v>
      </c>
      <c r="R215" s="14">
        <f t="shared" si="18"/>
        <v>0</v>
      </c>
    </row>
    <row r="216" spans="2:18" x14ac:dyDescent="0.25">
      <c r="B216" t="s">
        <v>836</v>
      </c>
      <c r="C216" t="s">
        <v>746</v>
      </c>
      <c r="D216">
        <v>2968</v>
      </c>
      <c r="E216">
        <v>256</v>
      </c>
      <c r="F216">
        <v>60</v>
      </c>
      <c r="G216">
        <v>0</v>
      </c>
      <c r="H216">
        <v>0</v>
      </c>
      <c r="I216">
        <v>0</v>
      </c>
      <c r="J216">
        <v>0</v>
      </c>
      <c r="K216">
        <v>0</v>
      </c>
      <c r="M216">
        <f>_xlfn.IFNA(VLOOKUP(C216,'Weighted EI Retailers'!$A$1:$B$89,2,0),0)</f>
        <v>0</v>
      </c>
      <c r="O216" s="14">
        <f t="shared" si="19"/>
        <v>0</v>
      </c>
      <c r="P216" s="14">
        <f t="shared" si="20"/>
        <v>0</v>
      </c>
      <c r="Q216" s="14">
        <f t="shared" si="21"/>
        <v>0</v>
      </c>
      <c r="R216" s="14">
        <f t="shared" si="18"/>
        <v>0</v>
      </c>
    </row>
    <row r="217" spans="2:18" x14ac:dyDescent="0.25">
      <c r="B217" t="s">
        <v>834</v>
      </c>
      <c r="C217" t="s">
        <v>746</v>
      </c>
      <c r="D217">
        <v>26711</v>
      </c>
      <c r="E217">
        <v>1350</v>
      </c>
      <c r="F217">
        <v>60</v>
      </c>
      <c r="G217">
        <v>0</v>
      </c>
      <c r="H217">
        <v>0</v>
      </c>
      <c r="I217">
        <v>0</v>
      </c>
      <c r="J217">
        <v>0</v>
      </c>
      <c r="K217">
        <v>0</v>
      </c>
      <c r="M217">
        <f>_xlfn.IFNA(VLOOKUP(C217,'Weighted EI Retailers'!$A$1:$B$89,2,0),0)</f>
        <v>0</v>
      </c>
      <c r="O217" s="14">
        <f t="shared" si="19"/>
        <v>0</v>
      </c>
      <c r="P217" s="14">
        <f t="shared" si="20"/>
        <v>0</v>
      </c>
      <c r="Q217" s="14">
        <f t="shared" si="21"/>
        <v>0</v>
      </c>
      <c r="R217" s="14">
        <f t="shared" si="18"/>
        <v>0</v>
      </c>
    </row>
    <row r="218" spans="2:18" x14ac:dyDescent="0.25">
      <c r="B218" t="s">
        <v>835</v>
      </c>
      <c r="C218" t="s">
        <v>746</v>
      </c>
      <c r="D218">
        <v>4452</v>
      </c>
      <c r="E218">
        <v>256</v>
      </c>
      <c r="F218">
        <v>60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f>_xlfn.IFNA(VLOOKUP(C218,'Weighted EI Retailers'!$A$1:$B$89,2,0),0)</f>
        <v>0</v>
      </c>
      <c r="O218" s="14">
        <f t="shared" si="19"/>
        <v>0</v>
      </c>
      <c r="P218" s="14">
        <f t="shared" si="20"/>
        <v>0</v>
      </c>
      <c r="Q218" s="14">
        <f t="shared" si="21"/>
        <v>0</v>
      </c>
      <c r="R218" s="14">
        <f t="shared" si="18"/>
        <v>0</v>
      </c>
    </row>
    <row r="219" spans="2:18" x14ac:dyDescent="0.25">
      <c r="B219" t="s">
        <v>807</v>
      </c>
      <c r="C219" t="s">
        <v>751</v>
      </c>
      <c r="D219">
        <v>297</v>
      </c>
      <c r="E219">
        <v>256</v>
      </c>
      <c r="F219">
        <v>60</v>
      </c>
      <c r="G219">
        <v>0</v>
      </c>
      <c r="H219">
        <v>0</v>
      </c>
      <c r="I219">
        <v>0</v>
      </c>
      <c r="J219">
        <v>0</v>
      </c>
      <c r="K219">
        <v>0</v>
      </c>
      <c r="M219">
        <f>_xlfn.IFNA(VLOOKUP(C219,'Weighted EI Retailers'!$A$1:$B$89,2,0),0)</f>
        <v>0</v>
      </c>
      <c r="O219" s="14">
        <f t="shared" si="19"/>
        <v>0</v>
      </c>
      <c r="P219" s="14">
        <f t="shared" si="20"/>
        <v>0</v>
      </c>
      <c r="Q219" s="14">
        <f t="shared" si="21"/>
        <v>0</v>
      </c>
      <c r="R219" s="14">
        <f t="shared" si="18"/>
        <v>0</v>
      </c>
    </row>
    <row r="220" spans="2:18" x14ac:dyDescent="0.25">
      <c r="B220" t="s">
        <v>833</v>
      </c>
      <c r="C220" t="s">
        <v>749</v>
      </c>
      <c r="D220">
        <v>23743</v>
      </c>
      <c r="E220">
        <v>256</v>
      </c>
      <c r="F220">
        <v>60</v>
      </c>
      <c r="G220">
        <v>0</v>
      </c>
      <c r="H220">
        <v>0</v>
      </c>
      <c r="I220">
        <v>0</v>
      </c>
      <c r="J220">
        <v>0</v>
      </c>
      <c r="K220">
        <v>0</v>
      </c>
      <c r="M220">
        <f>_xlfn.IFNA(VLOOKUP(C220,'Weighted EI Retailers'!$A$1:$B$89,2,0),0)</f>
        <v>0</v>
      </c>
      <c r="O220" s="14">
        <f t="shared" si="19"/>
        <v>0</v>
      </c>
      <c r="P220" s="14">
        <f t="shared" si="20"/>
        <v>0</v>
      </c>
      <c r="Q220" s="14">
        <f t="shared" si="21"/>
        <v>0</v>
      </c>
      <c r="R220" s="14">
        <f t="shared" si="18"/>
        <v>0</v>
      </c>
    </row>
    <row r="221" spans="2:18" x14ac:dyDescent="0.25">
      <c r="B221" t="s">
        <v>832</v>
      </c>
      <c r="C221" t="s">
        <v>749</v>
      </c>
      <c r="D221">
        <v>712</v>
      </c>
      <c r="E221">
        <v>256</v>
      </c>
      <c r="F221">
        <v>60</v>
      </c>
      <c r="G221">
        <v>0</v>
      </c>
      <c r="H221">
        <v>0</v>
      </c>
      <c r="I221">
        <v>0</v>
      </c>
      <c r="J221">
        <v>0</v>
      </c>
      <c r="K221">
        <v>0</v>
      </c>
      <c r="M221">
        <f>_xlfn.IFNA(VLOOKUP(C221,'Weighted EI Retailers'!$A$1:$B$89,2,0),0)</f>
        <v>0</v>
      </c>
      <c r="O221" s="14">
        <f t="shared" si="19"/>
        <v>0</v>
      </c>
      <c r="P221" s="14">
        <f t="shared" si="20"/>
        <v>0</v>
      </c>
      <c r="Q221" s="14">
        <f t="shared" si="21"/>
        <v>0</v>
      </c>
      <c r="R221" s="14">
        <f t="shared" si="18"/>
        <v>0</v>
      </c>
    </row>
    <row r="222" spans="2:18" x14ac:dyDescent="0.25">
      <c r="B222" t="s">
        <v>837</v>
      </c>
      <c r="C222" t="s">
        <v>751</v>
      </c>
      <c r="D222">
        <v>1781</v>
      </c>
      <c r="E222">
        <v>256</v>
      </c>
      <c r="F222">
        <v>60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f>_xlfn.IFNA(VLOOKUP(C222,'Weighted EI Retailers'!$A$1:$B$89,2,0),0)</f>
        <v>0</v>
      </c>
      <c r="O222" s="14">
        <f t="shared" si="19"/>
        <v>0</v>
      </c>
      <c r="P222" s="14">
        <f t="shared" si="20"/>
        <v>0</v>
      </c>
      <c r="Q222" s="14">
        <f t="shared" si="21"/>
        <v>0</v>
      </c>
      <c r="R222" s="14">
        <f t="shared" si="18"/>
        <v>0</v>
      </c>
    </row>
    <row r="223" spans="2:18" x14ac:dyDescent="0.25">
      <c r="B223" t="s">
        <v>840</v>
      </c>
      <c r="C223" t="s">
        <v>752</v>
      </c>
      <c r="D223">
        <v>1128</v>
      </c>
      <c r="E223">
        <v>896</v>
      </c>
      <c r="F223">
        <v>60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f>_xlfn.IFNA(VLOOKUP(C223,'Weighted EI Retailers'!$A$1:$B$89,2,0),0)</f>
        <v>0</v>
      </c>
      <c r="O223" s="14">
        <f t="shared" si="19"/>
        <v>0</v>
      </c>
      <c r="P223" s="14">
        <f t="shared" si="20"/>
        <v>0</v>
      </c>
      <c r="Q223" s="14">
        <f t="shared" si="21"/>
        <v>0</v>
      </c>
      <c r="R223" s="14">
        <f t="shared" si="18"/>
        <v>0</v>
      </c>
    </row>
    <row r="224" spans="2:18" x14ac:dyDescent="0.25">
      <c r="B224" t="s">
        <v>839</v>
      </c>
      <c r="C224" t="s">
        <v>755</v>
      </c>
      <c r="D224">
        <v>594</v>
      </c>
      <c r="E224">
        <v>755</v>
      </c>
      <c r="F224">
        <v>60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f>_xlfn.IFNA(VLOOKUP(C224,'Weighted EI Retailers'!$A$1:$B$89,2,0),0)</f>
        <v>0</v>
      </c>
      <c r="O224" s="14">
        <f t="shared" si="19"/>
        <v>0</v>
      </c>
      <c r="P224" s="14">
        <f t="shared" si="20"/>
        <v>0</v>
      </c>
      <c r="Q224" s="14">
        <f t="shared" si="21"/>
        <v>0</v>
      </c>
      <c r="R224" s="14">
        <f t="shared" si="18"/>
        <v>0</v>
      </c>
    </row>
    <row r="225" spans="2:18" x14ac:dyDescent="0.25">
      <c r="B225" t="s">
        <v>841</v>
      </c>
      <c r="C225" t="s">
        <v>752</v>
      </c>
      <c r="D225">
        <v>20063</v>
      </c>
      <c r="E225">
        <v>1749</v>
      </c>
      <c r="F225">
        <v>60</v>
      </c>
      <c r="G225">
        <v>0</v>
      </c>
      <c r="H225">
        <v>0</v>
      </c>
      <c r="I225">
        <v>0</v>
      </c>
      <c r="J225">
        <v>0</v>
      </c>
      <c r="K225">
        <v>0</v>
      </c>
      <c r="M225">
        <f>_xlfn.IFNA(VLOOKUP(C225,'Weighted EI Retailers'!$A$1:$B$89,2,0),0)</f>
        <v>0</v>
      </c>
      <c r="O225" s="14">
        <f t="shared" si="19"/>
        <v>0</v>
      </c>
      <c r="P225" s="14">
        <f t="shared" si="20"/>
        <v>0</v>
      </c>
      <c r="Q225" s="14">
        <f t="shared" si="21"/>
        <v>0</v>
      </c>
      <c r="R225" s="14">
        <f t="shared" si="18"/>
        <v>0</v>
      </c>
    </row>
    <row r="226" spans="2:18" x14ac:dyDescent="0.25">
      <c r="B226" t="s">
        <v>842</v>
      </c>
      <c r="C226" t="s">
        <v>749</v>
      </c>
      <c r="D226">
        <v>297</v>
      </c>
      <c r="E226">
        <v>256</v>
      </c>
      <c r="F226">
        <v>60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f>_xlfn.IFNA(VLOOKUP(C226,'Weighted EI Retailers'!$A$1:$B$89,2,0),0)</f>
        <v>0</v>
      </c>
      <c r="O226" s="14">
        <f t="shared" si="19"/>
        <v>0</v>
      </c>
      <c r="P226" s="14">
        <f t="shared" si="20"/>
        <v>0</v>
      </c>
      <c r="Q226" s="14">
        <f t="shared" si="21"/>
        <v>0</v>
      </c>
      <c r="R226" s="14">
        <f t="shared" si="18"/>
        <v>0</v>
      </c>
    </row>
    <row r="227" spans="2:18" x14ac:dyDescent="0.25">
      <c r="B227" t="s">
        <v>924</v>
      </c>
      <c r="C227" t="s">
        <v>314</v>
      </c>
      <c r="D227">
        <v>560</v>
      </c>
      <c r="E227">
        <v>508</v>
      </c>
      <c r="F227">
        <v>0</v>
      </c>
      <c r="G227">
        <v>0</v>
      </c>
      <c r="H227">
        <v>0</v>
      </c>
      <c r="I227">
        <v>0</v>
      </c>
      <c r="J227">
        <v>5267</v>
      </c>
      <c r="M227">
        <f>_xlfn.IFNA(VLOOKUP(C227,'Weighted EI Retailers'!$A$1:$B$89,2,0),0)</f>
        <v>167.40434965719999</v>
      </c>
      <c r="N227">
        <v>246.64765914899996</v>
      </c>
      <c r="O227" s="14">
        <f t="shared" si="19"/>
        <v>0</v>
      </c>
      <c r="P227" s="14">
        <f t="shared" si="20"/>
        <v>0</v>
      </c>
      <c r="Q227" s="14">
        <f>ROUND(IF(M227&gt;0,SUM(L227,M227,N227),SUM(L227,N227)),0)</f>
        <v>414</v>
      </c>
      <c r="R227" s="14">
        <f t="shared" si="18"/>
        <v>5267</v>
      </c>
    </row>
    <row r="228" spans="2:18" x14ac:dyDescent="0.25">
      <c r="B228" t="s">
        <v>58</v>
      </c>
      <c r="C228" t="s">
        <v>912</v>
      </c>
      <c r="D228">
        <v>14002</v>
      </c>
      <c r="E228">
        <v>157</v>
      </c>
      <c r="F228">
        <v>0</v>
      </c>
      <c r="G228">
        <v>0</v>
      </c>
      <c r="H228">
        <v>0</v>
      </c>
      <c r="I228">
        <v>0</v>
      </c>
      <c r="M228">
        <f>_xlfn.IFNA(VLOOKUP(C228,'Weighted EI Retailers'!$A$1:$B$89,2,0),0)</f>
        <v>0</v>
      </c>
      <c r="N228">
        <v>0</v>
      </c>
      <c r="O228" s="14">
        <f t="shared" si="19"/>
        <v>0</v>
      </c>
      <c r="P228" s="14">
        <f t="shared" si="20"/>
        <v>0</v>
      </c>
      <c r="Q228" s="14">
        <f>ROUND(N228,0)</f>
        <v>0</v>
      </c>
      <c r="R228" s="14">
        <f t="shared" si="18"/>
        <v>0</v>
      </c>
    </row>
    <row r="229" spans="2:18" x14ac:dyDescent="0.25">
      <c r="B229" t="s">
        <v>912</v>
      </c>
      <c r="C229" t="s">
        <v>58</v>
      </c>
      <c r="D229">
        <v>5160</v>
      </c>
      <c r="E229">
        <v>1724</v>
      </c>
      <c r="F229">
        <v>0</v>
      </c>
      <c r="G229">
        <v>0</v>
      </c>
      <c r="H229">
        <v>0</v>
      </c>
      <c r="I229">
        <v>0</v>
      </c>
      <c r="J229">
        <v>624</v>
      </c>
      <c r="M229">
        <f>_xlfn.IFNA(VLOOKUP(C229,'Weighted EI Retailers'!$A$1:$B$89,2,0),0)</f>
        <v>481.65537146635398</v>
      </c>
      <c r="N229">
        <v>153.74064162441175</v>
      </c>
      <c r="O229" s="14">
        <f t="shared" si="19"/>
        <v>0</v>
      </c>
      <c r="P229" s="14">
        <f t="shared" si="20"/>
        <v>0</v>
      </c>
      <c r="Q229" s="14">
        <f>ROUND(IF(M229&gt;0,SUM(L229,M229,N229),SUM(L229,N229)),0)</f>
        <v>635</v>
      </c>
      <c r="R229" s="14">
        <f t="shared" si="18"/>
        <v>624</v>
      </c>
    </row>
    <row r="230" spans="2:18" x14ac:dyDescent="0.25">
      <c r="B230" t="s">
        <v>136</v>
      </c>
      <c r="C230" t="s">
        <v>913</v>
      </c>
      <c r="D230">
        <v>22402</v>
      </c>
      <c r="E230">
        <v>116</v>
      </c>
      <c r="F230">
        <v>0</v>
      </c>
      <c r="G230">
        <v>0</v>
      </c>
      <c r="H230">
        <v>0</v>
      </c>
      <c r="I230">
        <v>0</v>
      </c>
      <c r="M230">
        <f>_xlfn.IFNA(VLOOKUP(C230,'Weighted EI Retailers'!$A$1:$B$89,2,0),0)</f>
        <v>0</v>
      </c>
      <c r="N230">
        <v>0</v>
      </c>
      <c r="O230" s="14">
        <f t="shared" si="19"/>
        <v>0</v>
      </c>
      <c r="P230" s="14">
        <f t="shared" si="20"/>
        <v>0</v>
      </c>
      <c r="Q230" s="14">
        <f>ROUND(N230,0)</f>
        <v>0</v>
      </c>
      <c r="R230" s="14">
        <f t="shared" si="18"/>
        <v>0</v>
      </c>
    </row>
    <row r="231" spans="2:18" x14ac:dyDescent="0.25">
      <c r="B231" t="s">
        <v>708</v>
      </c>
      <c r="C231" t="s">
        <v>913</v>
      </c>
      <c r="D231">
        <v>22402</v>
      </c>
      <c r="E231">
        <v>116</v>
      </c>
      <c r="F231">
        <v>0</v>
      </c>
      <c r="G231">
        <v>0</v>
      </c>
      <c r="H231">
        <v>0</v>
      </c>
      <c r="I231">
        <v>0</v>
      </c>
      <c r="M231">
        <f>_xlfn.IFNA(VLOOKUP(C231,'Weighted EI Retailers'!$A$1:$B$89,2,0),0)</f>
        <v>0</v>
      </c>
      <c r="N231">
        <v>0</v>
      </c>
      <c r="O231" s="14">
        <f t="shared" si="19"/>
        <v>0</v>
      </c>
      <c r="P231" s="14">
        <f t="shared" si="20"/>
        <v>0</v>
      </c>
      <c r="Q231" s="14">
        <f>ROUND(N231,0)</f>
        <v>0</v>
      </c>
      <c r="R231" s="14">
        <f t="shared" si="18"/>
        <v>0</v>
      </c>
    </row>
    <row r="232" spans="2:18" x14ac:dyDescent="0.25">
      <c r="B232" t="s">
        <v>913</v>
      </c>
      <c r="C232" t="s">
        <v>136</v>
      </c>
      <c r="D232">
        <v>1765</v>
      </c>
      <c r="E232">
        <v>1275</v>
      </c>
      <c r="F232">
        <v>0</v>
      </c>
      <c r="G232">
        <v>0</v>
      </c>
      <c r="H232">
        <v>0</v>
      </c>
      <c r="I232">
        <v>0</v>
      </c>
      <c r="J232">
        <v>624</v>
      </c>
      <c r="M232">
        <f>_xlfn.IFNA(VLOOKUP(C232,'Weighted EI Retailers'!$A$1:$B$89,2,0),0)</f>
        <v>882.41059434545696</v>
      </c>
      <c r="N232">
        <v>1190.1968501130002</v>
      </c>
      <c r="O232" s="14">
        <f t="shared" si="19"/>
        <v>0</v>
      </c>
      <c r="P232" s="14">
        <f t="shared" si="20"/>
        <v>0</v>
      </c>
      <c r="Q232" s="14">
        <f>ROUND(IF(M232&gt;0,SUM(L232,M232,N232),SUM(L232,N232)),0)</f>
        <v>2073</v>
      </c>
      <c r="R232" s="14">
        <f t="shared" si="18"/>
        <v>624</v>
      </c>
    </row>
    <row r="233" spans="2:18" x14ac:dyDescent="0.25">
      <c r="B233" t="s">
        <v>913</v>
      </c>
      <c r="C233" t="s">
        <v>708</v>
      </c>
      <c r="D233">
        <v>1930</v>
      </c>
      <c r="E233">
        <v>1275</v>
      </c>
      <c r="F233">
        <v>0</v>
      </c>
      <c r="G233">
        <v>0</v>
      </c>
      <c r="H233">
        <v>0</v>
      </c>
      <c r="I233">
        <v>0</v>
      </c>
      <c r="J233">
        <v>624</v>
      </c>
      <c r="M233">
        <f>_xlfn.IFNA(VLOOKUP(C233,'Weighted EI Retailers'!$A$1:$B$89,2,0),0)</f>
        <v>283.93268128876895</v>
      </c>
      <c r="N233">
        <v>624.30865246323526</v>
      </c>
      <c r="O233" s="14">
        <f t="shared" si="19"/>
        <v>0</v>
      </c>
      <c r="P233" s="14">
        <f t="shared" si="20"/>
        <v>0</v>
      </c>
      <c r="Q233" s="14">
        <f>ROUND(IF(M233&gt;0,SUM(L233,M233,N233),SUM(L233,N233)),0)</f>
        <v>908</v>
      </c>
      <c r="R233" s="14">
        <f t="shared" si="18"/>
        <v>624</v>
      </c>
    </row>
    <row r="234" spans="2:18" x14ac:dyDescent="0.25">
      <c r="B234" t="s">
        <v>913</v>
      </c>
      <c r="C234" t="s">
        <v>265</v>
      </c>
      <c r="D234">
        <v>10000</v>
      </c>
      <c r="E234">
        <v>1275</v>
      </c>
      <c r="F234">
        <v>0</v>
      </c>
      <c r="G234">
        <v>0</v>
      </c>
      <c r="H234">
        <v>0</v>
      </c>
      <c r="I234">
        <v>0</v>
      </c>
      <c r="J234">
        <v>624</v>
      </c>
      <c r="M234">
        <f>_xlfn.IFNA(VLOOKUP(C234,'Weighted EI Retailers'!$A$1:$B$89,2,0),0)</f>
        <v>202.74214980694001</v>
      </c>
      <c r="N234">
        <v>703.94323891288241</v>
      </c>
      <c r="O234" s="14">
        <f t="shared" si="19"/>
        <v>0</v>
      </c>
      <c r="P234" s="14">
        <f t="shared" si="20"/>
        <v>0</v>
      </c>
      <c r="Q234" s="14">
        <f>ROUND(IF(M234&gt;0,SUM(L234,M234,N234),SUM(L234,N234)),0)</f>
        <v>907</v>
      </c>
      <c r="R234" s="14">
        <f t="shared" si="18"/>
        <v>624</v>
      </c>
    </row>
    <row r="235" spans="2:18" x14ac:dyDescent="0.25">
      <c r="B235" t="s">
        <v>708</v>
      </c>
      <c r="C235" t="s">
        <v>927</v>
      </c>
      <c r="D235">
        <v>84000</v>
      </c>
      <c r="E235">
        <v>157</v>
      </c>
      <c r="F235">
        <v>0</v>
      </c>
      <c r="G235">
        <v>0</v>
      </c>
      <c r="H235">
        <v>0</v>
      </c>
      <c r="I235">
        <v>0</v>
      </c>
      <c r="J235">
        <v>0</v>
      </c>
      <c r="M235">
        <f>_xlfn.IFNA(VLOOKUP(C235,'Weighted EI Retailers'!$A$1:$B$89,2,0),0)</f>
        <v>0</v>
      </c>
      <c r="N235">
        <v>953.70626005041174</v>
      </c>
      <c r="O235" s="14">
        <f t="shared" si="19"/>
        <v>0</v>
      </c>
      <c r="P235" s="14">
        <f t="shared" si="20"/>
        <v>0</v>
      </c>
      <c r="Q235" s="14">
        <f>ROUND(N235,0)</f>
        <v>954</v>
      </c>
      <c r="R235" s="14">
        <f t="shared" si="18"/>
        <v>0</v>
      </c>
    </row>
    <row r="236" spans="2:18" x14ac:dyDescent="0.25">
      <c r="B236" t="s">
        <v>927</v>
      </c>
      <c r="C236" t="s">
        <v>708</v>
      </c>
      <c r="D236">
        <v>33594</v>
      </c>
      <c r="E236">
        <v>1724</v>
      </c>
      <c r="F236">
        <v>0</v>
      </c>
      <c r="G236">
        <v>0</v>
      </c>
      <c r="H236">
        <v>0</v>
      </c>
      <c r="I236">
        <v>0</v>
      </c>
      <c r="J236">
        <v>624</v>
      </c>
      <c r="M236">
        <f>_xlfn.IFNA(VLOOKUP(C236,'Weighted EI Retailers'!$A$1:$B$89,2,0),0)</f>
        <v>283.93268128876895</v>
      </c>
      <c r="N236">
        <v>288.87812166017653</v>
      </c>
      <c r="O236" s="14">
        <f t="shared" si="19"/>
        <v>0</v>
      </c>
      <c r="P236" s="14">
        <f t="shared" si="20"/>
        <v>0</v>
      </c>
      <c r="Q236" s="14">
        <f>ROUND(IF(M236&gt;0,SUM(L236,M236,N236),SUM(L236,N236)),0)</f>
        <v>573</v>
      </c>
      <c r="R236" s="14">
        <f t="shared" si="18"/>
        <v>624</v>
      </c>
    </row>
    <row r="237" spans="2:18" x14ac:dyDescent="0.25">
      <c r="B237" t="s">
        <v>708</v>
      </c>
      <c r="C237" t="s">
        <v>926</v>
      </c>
      <c r="D237">
        <v>18000</v>
      </c>
      <c r="E237">
        <v>157</v>
      </c>
      <c r="F237">
        <v>0</v>
      </c>
      <c r="G237">
        <v>0</v>
      </c>
      <c r="H237">
        <v>0</v>
      </c>
      <c r="I237">
        <v>0</v>
      </c>
      <c r="J237">
        <v>0</v>
      </c>
      <c r="M237">
        <f>_xlfn.IFNA(VLOOKUP(C237,'Weighted EI Retailers'!$A$1:$B$89,2,0),0)</f>
        <v>0</v>
      </c>
      <c r="N237">
        <v>0</v>
      </c>
      <c r="O237" s="14">
        <f t="shared" si="19"/>
        <v>0</v>
      </c>
      <c r="P237" s="14">
        <f t="shared" si="20"/>
        <v>0</v>
      </c>
      <c r="Q237" s="14">
        <f>ROUND(N237,0)</f>
        <v>0</v>
      </c>
      <c r="R237" s="14">
        <f t="shared" si="18"/>
        <v>0</v>
      </c>
    </row>
    <row r="238" spans="2:18" x14ac:dyDescent="0.25">
      <c r="B238" t="s">
        <v>926</v>
      </c>
      <c r="C238" t="s">
        <v>796</v>
      </c>
      <c r="D238">
        <v>3000</v>
      </c>
      <c r="E238">
        <v>1724</v>
      </c>
      <c r="F238">
        <v>0</v>
      </c>
      <c r="G238">
        <v>0</v>
      </c>
      <c r="H238">
        <v>0</v>
      </c>
      <c r="I238">
        <v>0</v>
      </c>
      <c r="J238">
        <v>2318</v>
      </c>
      <c r="M238">
        <f>_xlfn.IFNA(VLOOKUP(C238,'Weighted EI Retailers'!$A$1:$B$89,2,0),0)</f>
        <v>0</v>
      </c>
      <c r="N238">
        <v>0</v>
      </c>
      <c r="O238" s="14">
        <f t="shared" si="19"/>
        <v>0</v>
      </c>
      <c r="P238" s="14">
        <f t="shared" si="20"/>
        <v>0</v>
      </c>
      <c r="Q238" s="14">
        <f>ROUND(IF(M238&gt;0,SUM(L238,M238,N238),SUM(L238,N238)),0)</f>
        <v>0</v>
      </c>
      <c r="R238" s="14">
        <f t="shared" si="18"/>
        <v>2318</v>
      </c>
    </row>
    <row r="239" spans="2:18" x14ac:dyDescent="0.25">
      <c r="B239" t="s">
        <v>914</v>
      </c>
      <c r="C239" t="s">
        <v>919</v>
      </c>
      <c r="D239">
        <v>30400</v>
      </c>
      <c r="E239">
        <v>784</v>
      </c>
      <c r="F239">
        <v>0</v>
      </c>
      <c r="G239">
        <v>0</v>
      </c>
      <c r="H239">
        <v>0</v>
      </c>
      <c r="I239">
        <v>0</v>
      </c>
      <c r="J239">
        <v>130</v>
      </c>
      <c r="M239">
        <f>_xlfn.IFNA(VLOOKUP(C239,'Weighted EI Retailers'!$A$1:$B$89,2,0),0)</f>
        <v>0</v>
      </c>
      <c r="N239">
        <v>150.12088769488233</v>
      </c>
      <c r="O239" s="14">
        <f t="shared" si="19"/>
        <v>0</v>
      </c>
      <c r="P239" s="14">
        <f t="shared" si="20"/>
        <v>0</v>
      </c>
      <c r="Q239" s="14">
        <f>ROUND(IF(M239&gt;0,SUM(L239,M239,N239),SUM(L239,N239)),0)</f>
        <v>150</v>
      </c>
      <c r="R239" s="14">
        <f t="shared" si="18"/>
        <v>130</v>
      </c>
    </row>
    <row r="240" spans="2:18" x14ac:dyDescent="0.25">
      <c r="B240" t="s">
        <v>919</v>
      </c>
      <c r="C240" t="s">
        <v>795</v>
      </c>
      <c r="D240">
        <v>41988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385</v>
      </c>
      <c r="M240">
        <f>_xlfn.IFNA(VLOOKUP(C240,'Weighted EI Retailers'!$A$1:$B$89,2,0),0)</f>
        <v>0</v>
      </c>
      <c r="N240">
        <v>0</v>
      </c>
      <c r="O240" s="14">
        <f t="shared" si="19"/>
        <v>0</v>
      </c>
      <c r="P240" s="14">
        <f t="shared" si="20"/>
        <v>0</v>
      </c>
      <c r="Q240" s="14">
        <f>ROUND(IF(M240&gt;0,SUM(L240,M240,N240),SUM(L240,N240)),0)</f>
        <v>0</v>
      </c>
      <c r="R240" s="14">
        <f t="shared" si="18"/>
        <v>385</v>
      </c>
    </row>
    <row r="241" spans="2:18" x14ac:dyDescent="0.25">
      <c r="B241" t="s">
        <v>795</v>
      </c>
      <c r="C241" t="s">
        <v>762</v>
      </c>
      <c r="D241">
        <v>13812</v>
      </c>
      <c r="E241">
        <v>1043</v>
      </c>
      <c r="F241">
        <v>0</v>
      </c>
      <c r="G241">
        <v>0</v>
      </c>
      <c r="H241">
        <v>0</v>
      </c>
      <c r="I241">
        <v>0</v>
      </c>
      <c r="J241">
        <v>385</v>
      </c>
      <c r="M241">
        <f>_xlfn.IFNA(VLOOKUP(C241,'Weighted EI Retailers'!$A$1:$B$89,2,0),0)</f>
        <v>0</v>
      </c>
      <c r="N241">
        <v>0</v>
      </c>
      <c r="O241" s="14">
        <f t="shared" si="19"/>
        <v>0</v>
      </c>
      <c r="P241" s="14">
        <f t="shared" si="20"/>
        <v>0</v>
      </c>
      <c r="Q241" s="14">
        <f t="shared" si="21"/>
        <v>0</v>
      </c>
      <c r="R241" s="14">
        <f t="shared" si="18"/>
        <v>385</v>
      </c>
    </row>
    <row r="242" spans="2:18" x14ac:dyDescent="0.25">
      <c r="B242" t="s">
        <v>918</v>
      </c>
      <c r="C242" t="s">
        <v>113</v>
      </c>
      <c r="D242">
        <v>1870</v>
      </c>
      <c r="E242">
        <v>378</v>
      </c>
      <c r="F242">
        <v>0</v>
      </c>
      <c r="G242">
        <v>0</v>
      </c>
      <c r="H242">
        <v>0</v>
      </c>
      <c r="I242">
        <v>0</v>
      </c>
      <c r="J242">
        <v>578</v>
      </c>
      <c r="M242">
        <f>_xlfn.IFNA(VLOOKUP(C242,'Weighted EI Retailers'!$A$1:$B$89,2,0),0)</f>
        <v>135.221124509898</v>
      </c>
      <c r="N242">
        <v>0</v>
      </c>
      <c r="O242" s="14">
        <f t="shared" si="19"/>
        <v>0</v>
      </c>
      <c r="P242" s="14">
        <f t="shared" si="20"/>
        <v>0</v>
      </c>
      <c r="Q242" s="14">
        <f>ROUND(IF(M242&gt;0,SUM(L242,M242,N242),SUM(L242,N242)),0)</f>
        <v>135</v>
      </c>
      <c r="R242" s="14">
        <f t="shared" si="18"/>
        <v>578</v>
      </c>
    </row>
    <row r="243" spans="2:18" x14ac:dyDescent="0.25">
      <c r="B243" t="s">
        <v>918</v>
      </c>
      <c r="C243" t="s">
        <v>783</v>
      </c>
      <c r="D243">
        <v>23000</v>
      </c>
      <c r="E243">
        <v>369</v>
      </c>
      <c r="F243">
        <v>0</v>
      </c>
      <c r="G243">
        <v>0</v>
      </c>
      <c r="H243">
        <v>0</v>
      </c>
      <c r="I243">
        <v>0</v>
      </c>
      <c r="J243">
        <v>578</v>
      </c>
      <c r="M243">
        <f>_xlfn.IFNA(VLOOKUP(C243,'Weighted EI Retailers'!$A$1:$B$89,2,0),0)</f>
        <v>0</v>
      </c>
      <c r="N243">
        <v>0</v>
      </c>
      <c r="O243" s="14">
        <f t="shared" si="19"/>
        <v>0</v>
      </c>
      <c r="P243" s="14">
        <f t="shared" si="20"/>
        <v>0</v>
      </c>
      <c r="Q243" s="14">
        <f>ROUND(IF(M243&gt;0,SUM(L243,M243,N243),SUM(L243,N243)),0)</f>
        <v>0</v>
      </c>
      <c r="R243" s="14">
        <f t="shared" si="18"/>
        <v>578</v>
      </c>
    </row>
    <row r="244" spans="2:18" x14ac:dyDescent="0.25">
      <c r="B244" t="s">
        <v>922</v>
      </c>
      <c r="C244" t="s">
        <v>783</v>
      </c>
      <c r="D244">
        <v>320</v>
      </c>
      <c r="E244">
        <v>644</v>
      </c>
      <c r="F244">
        <v>0</v>
      </c>
      <c r="G244">
        <v>0</v>
      </c>
      <c r="H244">
        <v>0</v>
      </c>
      <c r="I244">
        <v>0</v>
      </c>
      <c r="J244">
        <v>624</v>
      </c>
      <c r="M244">
        <f>_xlfn.IFNA(VLOOKUP(C244,'Weighted EI Retailers'!$A$1:$B$89,2,0),0)</f>
        <v>0</v>
      </c>
      <c r="N244">
        <v>0</v>
      </c>
      <c r="O244" s="14">
        <f t="shared" si="19"/>
        <v>0</v>
      </c>
      <c r="P244" s="14">
        <f t="shared" si="20"/>
        <v>0</v>
      </c>
      <c r="Q244" s="14">
        <f>ROUND(IF(M244&gt;0,SUM(L244,M244,N244),SUM(L244,N244)),0)</f>
        <v>0</v>
      </c>
      <c r="R244" s="14">
        <f t="shared" si="18"/>
        <v>624</v>
      </c>
    </row>
    <row r="245" spans="2:18" x14ac:dyDescent="0.25">
      <c r="B245" t="s">
        <v>783</v>
      </c>
      <c r="C245" t="s">
        <v>701</v>
      </c>
      <c r="D245">
        <v>17</v>
      </c>
      <c r="E245">
        <v>345</v>
      </c>
      <c r="F245">
        <v>0</v>
      </c>
      <c r="G245">
        <v>0</v>
      </c>
      <c r="H245">
        <v>0</v>
      </c>
      <c r="I245">
        <v>0</v>
      </c>
      <c r="J245">
        <v>385</v>
      </c>
      <c r="M245">
        <f>_xlfn.IFNA(VLOOKUP(C245,'Weighted EI Retailers'!$A$1:$B$89,2,0),0)</f>
        <v>207.59224417002713</v>
      </c>
      <c r="N245">
        <v>0</v>
      </c>
      <c r="O245" s="14">
        <f t="shared" si="19"/>
        <v>0</v>
      </c>
      <c r="P245" s="14">
        <f t="shared" si="20"/>
        <v>0</v>
      </c>
      <c r="Q245" s="14">
        <f t="shared" si="21"/>
        <v>208</v>
      </c>
      <c r="R245" s="14">
        <f t="shared" si="18"/>
        <v>385</v>
      </c>
    </row>
    <row r="246" spans="2:18" x14ac:dyDescent="0.25">
      <c r="B246" t="s">
        <v>783</v>
      </c>
      <c r="C246" t="s">
        <v>723</v>
      </c>
      <c r="D246">
        <v>362</v>
      </c>
      <c r="E246">
        <v>345</v>
      </c>
      <c r="F246">
        <v>0</v>
      </c>
      <c r="G246">
        <v>0</v>
      </c>
      <c r="H246">
        <v>0</v>
      </c>
      <c r="I246">
        <v>0</v>
      </c>
      <c r="J246">
        <v>385</v>
      </c>
      <c r="M246">
        <f>_xlfn.IFNA(VLOOKUP(C246,'Weighted EI Retailers'!$A$1:$B$89,2,0),0)</f>
        <v>185.1248876893151</v>
      </c>
      <c r="N246">
        <v>0</v>
      </c>
      <c r="O246" s="14">
        <f t="shared" si="19"/>
        <v>0</v>
      </c>
      <c r="P246" s="14">
        <f t="shared" si="20"/>
        <v>0</v>
      </c>
      <c r="Q246" s="14">
        <f t="shared" si="21"/>
        <v>185</v>
      </c>
      <c r="R246" s="14">
        <f t="shared" si="18"/>
        <v>385</v>
      </c>
    </row>
    <row r="247" spans="2:18" x14ac:dyDescent="0.25">
      <c r="B247" t="s">
        <v>783</v>
      </c>
      <c r="C247" t="s">
        <v>176</v>
      </c>
      <c r="D247">
        <v>51</v>
      </c>
      <c r="E247">
        <v>345</v>
      </c>
      <c r="F247">
        <v>0</v>
      </c>
      <c r="G247">
        <v>0</v>
      </c>
      <c r="H247">
        <v>0</v>
      </c>
      <c r="I247">
        <v>0</v>
      </c>
      <c r="J247">
        <v>385</v>
      </c>
      <c r="M247">
        <f>_xlfn.IFNA(VLOOKUP(C247,'Weighted EI Retailers'!$A$1:$B$89,2,0),0)</f>
        <v>408.47283392937101</v>
      </c>
      <c r="N247">
        <v>0</v>
      </c>
      <c r="O247" s="14">
        <f t="shared" si="19"/>
        <v>0</v>
      </c>
      <c r="P247" s="14">
        <f t="shared" si="20"/>
        <v>0</v>
      </c>
      <c r="Q247" s="14">
        <f t="shared" si="21"/>
        <v>408</v>
      </c>
      <c r="R247" s="14">
        <f t="shared" si="18"/>
        <v>385</v>
      </c>
    </row>
    <row r="248" spans="2:18" x14ac:dyDescent="0.25">
      <c r="B248" t="s">
        <v>918</v>
      </c>
      <c r="C248" t="s">
        <v>589</v>
      </c>
      <c r="D248">
        <v>400</v>
      </c>
      <c r="E248">
        <v>807</v>
      </c>
      <c r="F248">
        <v>0</v>
      </c>
      <c r="G248">
        <v>0</v>
      </c>
      <c r="H248">
        <v>0</v>
      </c>
      <c r="I248">
        <v>0</v>
      </c>
      <c r="J248">
        <v>578</v>
      </c>
      <c r="M248">
        <f>_xlfn.IFNA(VLOOKUP(C248,'Weighted EI Retailers'!$A$1:$B$89,2,0),0)</f>
        <v>103.17851131961</v>
      </c>
      <c r="N248">
        <v>0</v>
      </c>
      <c r="O248" s="14">
        <f t="shared" si="19"/>
        <v>0</v>
      </c>
      <c r="P248" s="14">
        <f t="shared" si="20"/>
        <v>0</v>
      </c>
      <c r="Q248" s="14">
        <f>ROUND(IF(M248&gt;0,SUM(L248,M248,N248),SUM(L248,N248)),0)</f>
        <v>103</v>
      </c>
      <c r="R248" s="14">
        <f t="shared" si="18"/>
        <v>578</v>
      </c>
    </row>
    <row r="249" spans="2:18" x14ac:dyDescent="0.25">
      <c r="B249" t="s">
        <v>783</v>
      </c>
      <c r="C249" t="s">
        <v>40</v>
      </c>
      <c r="D249">
        <v>123</v>
      </c>
      <c r="E249">
        <v>345</v>
      </c>
      <c r="F249">
        <v>0</v>
      </c>
      <c r="G249">
        <v>0</v>
      </c>
      <c r="H249">
        <v>0</v>
      </c>
      <c r="I249">
        <v>0</v>
      </c>
      <c r="J249">
        <v>385</v>
      </c>
      <c r="M249">
        <f>_xlfn.IFNA(VLOOKUP(C249,'Weighted EI Retailers'!$A$1:$B$89,2,0),0)</f>
        <v>209.230331653267</v>
      </c>
      <c r="N249">
        <v>0</v>
      </c>
      <c r="O249" s="14">
        <f t="shared" si="19"/>
        <v>0</v>
      </c>
      <c r="P249" s="14">
        <f t="shared" si="20"/>
        <v>0</v>
      </c>
      <c r="Q249" s="14">
        <f t="shared" si="21"/>
        <v>209</v>
      </c>
      <c r="R249" s="14">
        <f t="shared" si="18"/>
        <v>385</v>
      </c>
    </row>
    <row r="250" spans="2:18" x14ac:dyDescent="0.25">
      <c r="B250" t="s">
        <v>918</v>
      </c>
      <c r="C250" t="s">
        <v>701</v>
      </c>
      <c r="D250">
        <v>47</v>
      </c>
      <c r="E250">
        <v>807</v>
      </c>
      <c r="F250">
        <v>0</v>
      </c>
      <c r="G250">
        <v>0</v>
      </c>
      <c r="H250">
        <v>0</v>
      </c>
      <c r="I250">
        <v>0</v>
      </c>
      <c r="J250">
        <v>578</v>
      </c>
      <c r="M250">
        <f>_xlfn.IFNA(VLOOKUP(C250,'Weighted EI Retailers'!$A$1:$B$89,2,0),0)</f>
        <v>207.59224417002713</v>
      </c>
      <c r="N250">
        <v>167.01307269935296</v>
      </c>
      <c r="O250" s="14">
        <f t="shared" si="19"/>
        <v>0</v>
      </c>
      <c r="P250" s="14">
        <f t="shared" si="20"/>
        <v>0</v>
      </c>
      <c r="Q250" s="14">
        <f>ROUND(IF(M250&gt;0,SUM(L250,M250,N250),SUM(L250,N250)),0)</f>
        <v>375</v>
      </c>
      <c r="R250" s="14">
        <f t="shared" si="18"/>
        <v>578</v>
      </c>
    </row>
    <row r="251" spans="2:18" x14ac:dyDescent="0.25">
      <c r="B251" t="s">
        <v>783</v>
      </c>
      <c r="C251" t="s">
        <v>710</v>
      </c>
      <c r="D251">
        <v>102</v>
      </c>
      <c r="E251">
        <v>345</v>
      </c>
      <c r="F251">
        <v>0</v>
      </c>
      <c r="G251">
        <v>0</v>
      </c>
      <c r="H251">
        <v>0</v>
      </c>
      <c r="I251">
        <v>0</v>
      </c>
      <c r="J251">
        <v>385</v>
      </c>
      <c r="M251">
        <f>_xlfn.IFNA(VLOOKUP(C251,'Weighted EI Retailers'!$A$1:$B$89,2,0),0)</f>
        <v>165.83865554663333</v>
      </c>
      <c r="N251">
        <v>0</v>
      </c>
      <c r="O251" s="14">
        <f t="shared" si="19"/>
        <v>0</v>
      </c>
      <c r="P251" s="14">
        <f t="shared" si="20"/>
        <v>0</v>
      </c>
      <c r="Q251" s="14">
        <f t="shared" si="21"/>
        <v>166</v>
      </c>
      <c r="R251" s="14">
        <f t="shared" si="18"/>
        <v>385</v>
      </c>
    </row>
    <row r="252" spans="2:18" x14ac:dyDescent="0.25">
      <c r="B252" t="s">
        <v>783</v>
      </c>
      <c r="C252" t="s">
        <v>599</v>
      </c>
      <c r="D252">
        <v>354</v>
      </c>
      <c r="E252">
        <v>345</v>
      </c>
      <c r="F252">
        <v>0</v>
      </c>
      <c r="G252">
        <v>0</v>
      </c>
      <c r="H252">
        <v>0</v>
      </c>
      <c r="I252">
        <v>0</v>
      </c>
      <c r="J252">
        <v>385</v>
      </c>
      <c r="M252">
        <f>_xlfn.IFNA(VLOOKUP(C252,'Weighted EI Retailers'!$A$1:$B$89,2,0),0)</f>
        <v>201.40014392190099</v>
      </c>
      <c r="N252">
        <v>0</v>
      </c>
      <c r="O252" s="14">
        <f t="shared" si="19"/>
        <v>0</v>
      </c>
      <c r="P252" s="14">
        <f t="shared" si="20"/>
        <v>0</v>
      </c>
      <c r="Q252" s="14">
        <f t="shared" si="21"/>
        <v>201</v>
      </c>
      <c r="R252" s="14">
        <f t="shared" si="18"/>
        <v>385</v>
      </c>
    </row>
    <row r="253" spans="2:18" x14ac:dyDescent="0.25">
      <c r="B253" t="s">
        <v>783</v>
      </c>
      <c r="C253" t="s">
        <v>325</v>
      </c>
      <c r="D253">
        <v>113</v>
      </c>
      <c r="E253">
        <v>345</v>
      </c>
      <c r="F253">
        <v>0</v>
      </c>
      <c r="G253">
        <v>0</v>
      </c>
      <c r="H253">
        <v>0</v>
      </c>
      <c r="I253">
        <v>0</v>
      </c>
      <c r="J253">
        <v>385</v>
      </c>
      <c r="M253">
        <f>_xlfn.IFNA(VLOOKUP(C253,'Weighted EI Retailers'!$A$1:$B$89,2,0),0)</f>
        <v>211.94110708979599</v>
      </c>
      <c r="N253">
        <v>0</v>
      </c>
      <c r="O253" s="14">
        <f t="shared" si="19"/>
        <v>0</v>
      </c>
      <c r="P253" s="14">
        <f t="shared" si="20"/>
        <v>0</v>
      </c>
      <c r="Q253" s="14">
        <f t="shared" si="21"/>
        <v>212</v>
      </c>
      <c r="R253" s="14">
        <f t="shared" si="18"/>
        <v>385</v>
      </c>
    </row>
    <row r="254" spans="2:18" x14ac:dyDescent="0.25">
      <c r="B254" t="s">
        <v>783</v>
      </c>
      <c r="C254" t="s">
        <v>359</v>
      </c>
      <c r="D254">
        <v>69</v>
      </c>
      <c r="E254">
        <v>345</v>
      </c>
      <c r="F254">
        <v>0</v>
      </c>
      <c r="G254">
        <v>0</v>
      </c>
      <c r="H254">
        <v>0</v>
      </c>
      <c r="I254">
        <v>0</v>
      </c>
      <c r="J254">
        <v>385</v>
      </c>
      <c r="M254">
        <f>_xlfn.IFNA(VLOOKUP(C254,'Weighted EI Retailers'!$A$1:$B$89,2,0),0)</f>
        <v>236.64427552875799</v>
      </c>
      <c r="N254">
        <v>0</v>
      </c>
      <c r="O254" s="14">
        <f t="shared" si="19"/>
        <v>0</v>
      </c>
      <c r="P254" s="14">
        <f t="shared" si="20"/>
        <v>0</v>
      </c>
      <c r="Q254" s="14">
        <f t="shared" si="21"/>
        <v>237</v>
      </c>
      <c r="R254" s="14">
        <f t="shared" si="18"/>
        <v>385</v>
      </c>
    </row>
    <row r="255" spans="2:18" x14ac:dyDescent="0.25">
      <c r="B255" t="s">
        <v>783</v>
      </c>
      <c r="C255" t="s">
        <v>711</v>
      </c>
      <c r="D255">
        <v>87</v>
      </c>
      <c r="E255">
        <v>345</v>
      </c>
      <c r="F255">
        <v>0</v>
      </c>
      <c r="G255">
        <v>0</v>
      </c>
      <c r="H255">
        <v>0</v>
      </c>
      <c r="I255">
        <v>0</v>
      </c>
      <c r="J255">
        <v>385</v>
      </c>
      <c r="M255">
        <f>_xlfn.IFNA(VLOOKUP(C255,'Weighted EI Retailers'!$A$1:$B$89,2,0),0)</f>
        <v>224.43932065849788</v>
      </c>
      <c r="N255">
        <v>0</v>
      </c>
      <c r="O255" s="14">
        <f t="shared" si="19"/>
        <v>0</v>
      </c>
      <c r="P255" s="14">
        <f t="shared" si="20"/>
        <v>0</v>
      </c>
      <c r="Q255" s="14">
        <f t="shared" si="21"/>
        <v>224</v>
      </c>
      <c r="R255" s="14">
        <f t="shared" si="18"/>
        <v>385</v>
      </c>
    </row>
    <row r="256" spans="2:18" x14ac:dyDescent="0.25">
      <c r="B256" t="s">
        <v>783</v>
      </c>
      <c r="C256" t="s">
        <v>716</v>
      </c>
      <c r="D256">
        <v>25</v>
      </c>
      <c r="E256">
        <v>345</v>
      </c>
      <c r="F256">
        <v>0</v>
      </c>
      <c r="G256">
        <v>0</v>
      </c>
      <c r="H256">
        <v>0</v>
      </c>
      <c r="I256">
        <v>0</v>
      </c>
      <c r="J256">
        <v>385</v>
      </c>
      <c r="M256">
        <f>_xlfn.IFNA(VLOOKUP(C256,'Weighted EI Retailers'!$A$1:$B$89,2,0),0)</f>
        <v>284.91380196935756</v>
      </c>
      <c r="N256">
        <v>0</v>
      </c>
      <c r="O256" s="14">
        <f t="shared" si="19"/>
        <v>0</v>
      </c>
      <c r="P256" s="14">
        <f t="shared" si="20"/>
        <v>0</v>
      </c>
      <c r="Q256" s="14">
        <f t="shared" si="21"/>
        <v>285</v>
      </c>
      <c r="R256" s="14">
        <f t="shared" si="18"/>
        <v>385</v>
      </c>
    </row>
    <row r="257" spans="2:18" x14ac:dyDescent="0.25">
      <c r="B257" t="s">
        <v>922</v>
      </c>
      <c r="C257" t="s">
        <v>725</v>
      </c>
      <c r="D257">
        <v>1406</v>
      </c>
      <c r="E257">
        <v>1514</v>
      </c>
      <c r="F257">
        <v>0</v>
      </c>
      <c r="G257">
        <v>0</v>
      </c>
      <c r="H257">
        <v>0</v>
      </c>
      <c r="I257">
        <v>0</v>
      </c>
      <c r="J257">
        <v>624</v>
      </c>
      <c r="M257">
        <f>_xlfn.IFNA(VLOOKUP(C257,'Weighted EI Retailers'!$A$1:$B$89,2,0),0)</f>
        <v>306.07221329820248</v>
      </c>
      <c r="N257">
        <v>389.02464704382356</v>
      </c>
      <c r="O257" s="14">
        <f t="shared" si="19"/>
        <v>0</v>
      </c>
      <c r="P257" s="14">
        <f t="shared" si="20"/>
        <v>0</v>
      </c>
      <c r="Q257" s="14">
        <f>ROUND(IF(M257&gt;0,SUM(L257,M257,N257),SUM(L257,N257)),0)</f>
        <v>695</v>
      </c>
      <c r="R257" s="14">
        <f t="shared" si="18"/>
        <v>624</v>
      </c>
    </row>
    <row r="258" spans="2:18" x14ac:dyDescent="0.25">
      <c r="B258" t="s">
        <v>198</v>
      </c>
      <c r="C258" t="s">
        <v>917</v>
      </c>
      <c r="D258">
        <v>28003</v>
      </c>
      <c r="E258">
        <v>116</v>
      </c>
      <c r="F258">
        <v>0</v>
      </c>
      <c r="G258">
        <v>0</v>
      </c>
      <c r="H258">
        <v>0</v>
      </c>
      <c r="I258">
        <v>0</v>
      </c>
      <c r="J258">
        <v>0</v>
      </c>
      <c r="M258">
        <f>_xlfn.IFNA(VLOOKUP(C258,'Weighted EI Retailers'!$A$1:$B$89,2,0),0)</f>
        <v>0</v>
      </c>
      <c r="N258">
        <v>0</v>
      </c>
      <c r="O258" s="14">
        <f t="shared" si="19"/>
        <v>0</v>
      </c>
      <c r="P258" s="14">
        <f t="shared" si="20"/>
        <v>0</v>
      </c>
      <c r="Q258" s="14">
        <f>ROUND(N258,0)</f>
        <v>0</v>
      </c>
      <c r="R258" s="14">
        <f t="shared" ref="R258:R321" si="22">J258</f>
        <v>0</v>
      </c>
    </row>
    <row r="259" spans="2:18" x14ac:dyDescent="0.25">
      <c r="B259" t="s">
        <v>917</v>
      </c>
      <c r="C259" t="s">
        <v>198</v>
      </c>
      <c r="D259">
        <v>6556</v>
      </c>
      <c r="E259">
        <v>1097</v>
      </c>
      <c r="F259">
        <v>0</v>
      </c>
      <c r="G259">
        <v>0</v>
      </c>
      <c r="H259">
        <v>0</v>
      </c>
      <c r="I259">
        <v>0</v>
      </c>
      <c r="J259">
        <v>624</v>
      </c>
      <c r="M259">
        <f>_xlfn.IFNA(VLOOKUP(C259,'Weighted EI Retailers'!$A$1:$B$89,2,0),0)</f>
        <v>212.05430036492999</v>
      </c>
      <c r="N259">
        <v>297.32421416241169</v>
      </c>
      <c r="O259" s="14">
        <f t="shared" ref="O259:O322" si="23">H259</f>
        <v>0</v>
      </c>
      <c r="P259" s="14">
        <f t="shared" ref="P259:P322" si="24">I259</f>
        <v>0</v>
      </c>
      <c r="Q259" s="14">
        <f t="shared" ref="Q259:Q265" si="25">ROUND(IF(M259&gt;0,SUM(L259,M259,N259),SUM(L259,N259)),0)</f>
        <v>509</v>
      </c>
      <c r="R259" s="14">
        <f t="shared" si="22"/>
        <v>624</v>
      </c>
    </row>
    <row r="260" spans="2:18" x14ac:dyDescent="0.25">
      <c r="B260" t="s">
        <v>917</v>
      </c>
      <c r="C260" t="s">
        <v>796</v>
      </c>
      <c r="D260">
        <v>2089</v>
      </c>
      <c r="E260">
        <v>1254</v>
      </c>
      <c r="F260">
        <v>0</v>
      </c>
      <c r="G260">
        <v>0</v>
      </c>
      <c r="H260">
        <v>0</v>
      </c>
      <c r="I260">
        <v>0</v>
      </c>
      <c r="J260">
        <v>624</v>
      </c>
      <c r="M260">
        <f>_xlfn.IFNA(VLOOKUP(C260,'Weighted EI Retailers'!$A$1:$B$89,2,0),0)</f>
        <v>0</v>
      </c>
      <c r="N260">
        <v>0</v>
      </c>
      <c r="O260" s="14">
        <f t="shared" si="23"/>
        <v>0</v>
      </c>
      <c r="P260" s="14">
        <f t="shared" si="24"/>
        <v>0</v>
      </c>
      <c r="Q260" s="14">
        <f t="shared" si="25"/>
        <v>0</v>
      </c>
      <c r="R260" s="14">
        <f t="shared" si="22"/>
        <v>624</v>
      </c>
    </row>
    <row r="261" spans="2:18" x14ac:dyDescent="0.25">
      <c r="B261" t="s">
        <v>928</v>
      </c>
      <c r="C261" t="s">
        <v>796</v>
      </c>
      <c r="D261">
        <v>6870</v>
      </c>
      <c r="E261">
        <v>1091</v>
      </c>
      <c r="F261">
        <v>0</v>
      </c>
      <c r="G261">
        <v>0</v>
      </c>
      <c r="H261">
        <v>0</v>
      </c>
      <c r="I261">
        <v>0</v>
      </c>
      <c r="J261">
        <v>624</v>
      </c>
      <c r="M261">
        <f>_xlfn.IFNA(VLOOKUP(C261,'Weighted EI Retailers'!$A$1:$B$89,2,0),0)</f>
        <v>0</v>
      </c>
      <c r="N261">
        <v>0</v>
      </c>
      <c r="O261" s="14">
        <f t="shared" si="23"/>
        <v>0</v>
      </c>
      <c r="P261" s="14">
        <f t="shared" si="24"/>
        <v>0</v>
      </c>
      <c r="Q261" s="14">
        <f t="shared" si="25"/>
        <v>0</v>
      </c>
      <c r="R261" s="14">
        <f t="shared" si="22"/>
        <v>624</v>
      </c>
    </row>
    <row r="262" spans="2:18" x14ac:dyDescent="0.25">
      <c r="B262" t="s">
        <v>928</v>
      </c>
      <c r="C262" t="s">
        <v>792</v>
      </c>
      <c r="D262">
        <v>1550</v>
      </c>
      <c r="E262">
        <v>1561</v>
      </c>
      <c r="F262">
        <v>0</v>
      </c>
      <c r="G262">
        <v>0</v>
      </c>
      <c r="H262">
        <v>0</v>
      </c>
      <c r="I262">
        <v>0</v>
      </c>
      <c r="J262">
        <v>624</v>
      </c>
      <c r="M262">
        <f>_xlfn.IFNA(VLOOKUP(C262,'Weighted EI Retailers'!$A$1:$B$89,2,0),0)</f>
        <v>0</v>
      </c>
      <c r="N262">
        <v>0</v>
      </c>
      <c r="O262" s="14">
        <f t="shared" si="23"/>
        <v>0</v>
      </c>
      <c r="P262" s="14">
        <f t="shared" si="24"/>
        <v>0</v>
      </c>
      <c r="Q262" s="14">
        <f t="shared" si="25"/>
        <v>0</v>
      </c>
      <c r="R262" s="14">
        <f t="shared" si="22"/>
        <v>624</v>
      </c>
    </row>
    <row r="263" spans="2:18" x14ac:dyDescent="0.25">
      <c r="B263" t="s">
        <v>922</v>
      </c>
      <c r="C263" t="s">
        <v>792</v>
      </c>
      <c r="D263">
        <v>1188</v>
      </c>
      <c r="E263">
        <v>1514</v>
      </c>
      <c r="F263">
        <v>0</v>
      </c>
      <c r="G263">
        <v>0</v>
      </c>
      <c r="H263">
        <v>0</v>
      </c>
      <c r="I263">
        <v>0</v>
      </c>
      <c r="J263">
        <v>624</v>
      </c>
      <c r="M263">
        <f>_xlfn.IFNA(VLOOKUP(C263,'Weighted EI Retailers'!$A$1:$B$89,2,0),0)</f>
        <v>0</v>
      </c>
      <c r="N263">
        <v>0</v>
      </c>
      <c r="O263" s="14">
        <f t="shared" si="23"/>
        <v>0</v>
      </c>
      <c r="P263" s="14">
        <f t="shared" si="24"/>
        <v>0</v>
      </c>
      <c r="Q263" s="14">
        <f t="shared" si="25"/>
        <v>0</v>
      </c>
      <c r="R263" s="14">
        <f t="shared" si="22"/>
        <v>624</v>
      </c>
    </row>
    <row r="264" spans="2:18" x14ac:dyDescent="0.25">
      <c r="B264" t="s">
        <v>922</v>
      </c>
      <c r="C264" t="s">
        <v>742</v>
      </c>
      <c r="D264">
        <v>950</v>
      </c>
      <c r="E264">
        <v>1133</v>
      </c>
      <c r="F264">
        <v>0</v>
      </c>
      <c r="G264">
        <v>0</v>
      </c>
      <c r="H264">
        <v>0</v>
      </c>
      <c r="I264">
        <v>0</v>
      </c>
      <c r="J264">
        <v>624</v>
      </c>
      <c r="M264">
        <f>_xlfn.IFNA(VLOOKUP(C264,'Weighted EI Retailers'!$A$1:$B$89,2,0),0)</f>
        <v>0</v>
      </c>
      <c r="N264">
        <v>0</v>
      </c>
      <c r="O264" s="14">
        <f t="shared" si="23"/>
        <v>0</v>
      </c>
      <c r="P264" s="14">
        <f t="shared" si="24"/>
        <v>0</v>
      </c>
      <c r="Q264" s="14">
        <f t="shared" si="25"/>
        <v>0</v>
      </c>
      <c r="R264" s="14">
        <f t="shared" si="22"/>
        <v>624</v>
      </c>
    </row>
    <row r="265" spans="2:18" x14ac:dyDescent="0.25">
      <c r="B265" t="s">
        <v>922</v>
      </c>
      <c r="C265" t="s">
        <v>915</v>
      </c>
      <c r="D265">
        <v>2431</v>
      </c>
      <c r="E265">
        <v>1133</v>
      </c>
      <c r="F265">
        <v>0</v>
      </c>
      <c r="G265">
        <v>0</v>
      </c>
      <c r="H265">
        <v>0</v>
      </c>
      <c r="I265">
        <v>0</v>
      </c>
      <c r="J265">
        <v>624</v>
      </c>
      <c r="M265">
        <f>_xlfn.IFNA(VLOOKUP(C265,'Weighted EI Retailers'!$A$1:$B$89,2,0),0)</f>
        <v>0</v>
      </c>
      <c r="N265">
        <v>0</v>
      </c>
      <c r="O265" s="14">
        <f t="shared" si="23"/>
        <v>0</v>
      </c>
      <c r="P265" s="14">
        <f t="shared" si="24"/>
        <v>0</v>
      </c>
      <c r="Q265" s="14">
        <f t="shared" si="25"/>
        <v>0</v>
      </c>
      <c r="R265" s="14">
        <f t="shared" si="22"/>
        <v>624</v>
      </c>
    </row>
    <row r="266" spans="2:18" x14ac:dyDescent="0.25">
      <c r="B266" t="s">
        <v>783</v>
      </c>
      <c r="C266" t="s">
        <v>721</v>
      </c>
      <c r="D266">
        <v>682</v>
      </c>
      <c r="E266">
        <v>255</v>
      </c>
      <c r="F266">
        <v>0</v>
      </c>
      <c r="G266">
        <v>0</v>
      </c>
      <c r="H266">
        <v>0</v>
      </c>
      <c r="I266">
        <v>0</v>
      </c>
      <c r="J266">
        <v>385</v>
      </c>
      <c r="M266">
        <f>_xlfn.IFNA(VLOOKUP(C266,'Weighted EI Retailers'!$A$1:$B$89,2,0),0)</f>
        <v>196.69216669197678</v>
      </c>
      <c r="N266">
        <v>0</v>
      </c>
      <c r="O266" s="14">
        <f t="shared" si="23"/>
        <v>0</v>
      </c>
      <c r="P266" s="14">
        <f t="shared" si="24"/>
        <v>0</v>
      </c>
      <c r="Q266" s="14">
        <f t="shared" ref="Q266:Q322" si="26">ROUND(IF(M266&gt;0,SUM(L266:M266),L266),0)</f>
        <v>197</v>
      </c>
      <c r="R266" s="14">
        <f t="shared" si="22"/>
        <v>385</v>
      </c>
    </row>
    <row r="267" spans="2:18" x14ac:dyDescent="0.25">
      <c r="B267" t="s">
        <v>921</v>
      </c>
      <c r="C267" t="s">
        <v>281</v>
      </c>
      <c r="D267">
        <v>1700</v>
      </c>
      <c r="E267">
        <v>873</v>
      </c>
      <c r="F267">
        <v>0</v>
      </c>
      <c r="G267">
        <v>0</v>
      </c>
      <c r="H267">
        <v>0</v>
      </c>
      <c r="I267">
        <v>0</v>
      </c>
      <c r="J267">
        <v>624</v>
      </c>
      <c r="M267">
        <f>_xlfn.IFNA(VLOOKUP(C267,'Weighted EI Retailers'!$A$1:$B$89,2,0),0)</f>
        <v>427.17322762527698</v>
      </c>
      <c r="N267">
        <v>249.06082843535287</v>
      </c>
      <c r="O267" s="14">
        <f t="shared" si="23"/>
        <v>0</v>
      </c>
      <c r="P267" s="14">
        <f t="shared" si="24"/>
        <v>0</v>
      </c>
      <c r="Q267" s="14">
        <f t="shared" ref="Q267:Q273" si="27">ROUND(IF(M267&gt;0,SUM(L267,M267,N267),SUM(L267,N267)),0)</f>
        <v>676</v>
      </c>
      <c r="R267" s="14">
        <f t="shared" si="22"/>
        <v>624</v>
      </c>
    </row>
    <row r="268" spans="2:18" x14ac:dyDescent="0.25">
      <c r="B268" t="s">
        <v>921</v>
      </c>
      <c r="C268" t="s">
        <v>624</v>
      </c>
      <c r="D268">
        <v>2500</v>
      </c>
      <c r="E268">
        <v>1064</v>
      </c>
      <c r="F268">
        <v>0</v>
      </c>
      <c r="G268">
        <v>0</v>
      </c>
      <c r="H268">
        <v>0</v>
      </c>
      <c r="I268">
        <v>0</v>
      </c>
      <c r="J268">
        <v>624</v>
      </c>
      <c r="M268">
        <f>_xlfn.IFNA(VLOOKUP(C268,'Weighted EI Retailers'!$A$1:$B$89,2,0),0)</f>
        <v>251.01325095684001</v>
      </c>
      <c r="N268">
        <v>0</v>
      </c>
      <c r="O268" s="14">
        <f t="shared" si="23"/>
        <v>0</v>
      </c>
      <c r="P268" s="14">
        <f t="shared" si="24"/>
        <v>0</v>
      </c>
      <c r="Q268" s="14">
        <f t="shared" si="27"/>
        <v>251</v>
      </c>
      <c r="R268" s="14">
        <f t="shared" si="22"/>
        <v>624</v>
      </c>
    </row>
    <row r="269" spans="2:18" x14ac:dyDescent="0.25">
      <c r="B269" t="s">
        <v>921</v>
      </c>
      <c r="C269" t="s">
        <v>915</v>
      </c>
      <c r="D269">
        <v>423</v>
      </c>
      <c r="E269">
        <v>116</v>
      </c>
      <c r="F269">
        <v>0</v>
      </c>
      <c r="G269">
        <v>0</v>
      </c>
      <c r="H269">
        <v>0</v>
      </c>
      <c r="I269">
        <v>0</v>
      </c>
      <c r="J269">
        <v>624</v>
      </c>
      <c r="M269">
        <f>_xlfn.IFNA(VLOOKUP(C269,'Weighted EI Retailers'!$A$1:$B$89,2,0),0)</f>
        <v>0</v>
      </c>
      <c r="N269">
        <v>0</v>
      </c>
      <c r="O269" s="14">
        <f t="shared" si="23"/>
        <v>0</v>
      </c>
      <c r="P269" s="14">
        <f t="shared" si="24"/>
        <v>0</v>
      </c>
      <c r="Q269" s="14">
        <f t="shared" si="27"/>
        <v>0</v>
      </c>
      <c r="R269" s="14">
        <f t="shared" si="22"/>
        <v>624</v>
      </c>
    </row>
    <row r="270" spans="2:18" x14ac:dyDescent="0.25">
      <c r="B270" t="s">
        <v>922</v>
      </c>
      <c r="C270" t="s">
        <v>619</v>
      </c>
      <c r="D270">
        <v>106</v>
      </c>
      <c r="E270">
        <v>1133</v>
      </c>
      <c r="F270">
        <v>0</v>
      </c>
      <c r="G270">
        <v>0</v>
      </c>
      <c r="H270">
        <v>0</v>
      </c>
      <c r="I270">
        <v>0</v>
      </c>
      <c r="J270">
        <v>624</v>
      </c>
      <c r="M270">
        <f>_xlfn.IFNA(VLOOKUP(C270,'Weighted EI Retailers'!$A$1:$B$89,2,0),0)</f>
        <v>236.55767836093699</v>
      </c>
      <c r="N270">
        <v>472.27898742299993</v>
      </c>
      <c r="O270" s="14">
        <f t="shared" si="23"/>
        <v>0</v>
      </c>
      <c r="P270" s="14">
        <f t="shared" si="24"/>
        <v>0</v>
      </c>
      <c r="Q270" s="14">
        <f t="shared" si="27"/>
        <v>709</v>
      </c>
      <c r="R270" s="14">
        <f t="shared" si="22"/>
        <v>624</v>
      </c>
    </row>
    <row r="271" spans="2:18" x14ac:dyDescent="0.25">
      <c r="B271" t="s">
        <v>925</v>
      </c>
      <c r="C271" t="s">
        <v>730</v>
      </c>
      <c r="D271">
        <v>4522</v>
      </c>
      <c r="E271">
        <v>1724</v>
      </c>
      <c r="F271">
        <v>0</v>
      </c>
      <c r="G271">
        <v>0</v>
      </c>
      <c r="H271">
        <v>0</v>
      </c>
      <c r="I271">
        <v>0</v>
      </c>
      <c r="J271">
        <v>624</v>
      </c>
      <c r="M271">
        <f>_xlfn.IFNA(VLOOKUP(C271,'Weighted EI Retailers'!$A$1:$B$89,2,0),0)</f>
        <v>0</v>
      </c>
      <c r="N271">
        <v>0</v>
      </c>
      <c r="O271" s="14">
        <f t="shared" si="23"/>
        <v>0</v>
      </c>
      <c r="P271" s="14">
        <f t="shared" si="24"/>
        <v>0</v>
      </c>
      <c r="Q271" s="14">
        <f t="shared" si="27"/>
        <v>0</v>
      </c>
      <c r="R271" s="14">
        <f t="shared" si="22"/>
        <v>624</v>
      </c>
    </row>
    <row r="272" spans="2:18" x14ac:dyDescent="0.25">
      <c r="B272" t="s">
        <v>913</v>
      </c>
      <c r="C272" t="s">
        <v>786</v>
      </c>
      <c r="D272">
        <v>200</v>
      </c>
      <c r="E272">
        <v>1567</v>
      </c>
      <c r="F272">
        <v>0</v>
      </c>
      <c r="G272">
        <v>0</v>
      </c>
      <c r="H272">
        <v>0</v>
      </c>
      <c r="I272">
        <v>0</v>
      </c>
      <c r="J272">
        <v>624</v>
      </c>
      <c r="M272">
        <f>_xlfn.IFNA(VLOOKUP(C272,'Weighted EI Retailers'!$A$1:$B$89,2,0),0)</f>
        <v>0</v>
      </c>
      <c r="N272">
        <v>0</v>
      </c>
      <c r="O272" s="14">
        <f t="shared" si="23"/>
        <v>0</v>
      </c>
      <c r="P272" s="14">
        <f t="shared" si="24"/>
        <v>0</v>
      </c>
      <c r="Q272" s="14">
        <f t="shared" si="27"/>
        <v>0</v>
      </c>
      <c r="R272" s="14">
        <f t="shared" si="22"/>
        <v>624</v>
      </c>
    </row>
    <row r="273" spans="2:18" x14ac:dyDescent="0.25">
      <c r="B273" t="s">
        <v>922</v>
      </c>
      <c r="C273" t="s">
        <v>796</v>
      </c>
      <c r="D273">
        <v>55600</v>
      </c>
      <c r="E273">
        <v>784</v>
      </c>
      <c r="F273">
        <v>0</v>
      </c>
      <c r="G273">
        <v>0</v>
      </c>
      <c r="H273">
        <v>0</v>
      </c>
      <c r="I273">
        <v>0</v>
      </c>
      <c r="J273">
        <v>624</v>
      </c>
      <c r="M273">
        <f>_xlfn.IFNA(VLOOKUP(C273,'Weighted EI Retailers'!$A$1:$B$89,2,0),0)</f>
        <v>0</v>
      </c>
      <c r="N273">
        <v>0</v>
      </c>
      <c r="O273" s="14">
        <f t="shared" si="23"/>
        <v>0</v>
      </c>
      <c r="P273" s="14">
        <f t="shared" si="24"/>
        <v>0</v>
      </c>
      <c r="Q273" s="14">
        <f t="shared" si="27"/>
        <v>0</v>
      </c>
      <c r="R273" s="14">
        <f t="shared" si="22"/>
        <v>624</v>
      </c>
    </row>
    <row r="274" spans="2:18" x14ac:dyDescent="0.25">
      <c r="B274" t="s">
        <v>783</v>
      </c>
      <c r="C274" t="s">
        <v>578</v>
      </c>
      <c r="D274">
        <v>710</v>
      </c>
      <c r="E274">
        <v>345</v>
      </c>
      <c r="F274">
        <v>0</v>
      </c>
      <c r="G274">
        <v>0</v>
      </c>
      <c r="H274">
        <v>0</v>
      </c>
      <c r="I274">
        <v>0</v>
      </c>
      <c r="J274">
        <v>385</v>
      </c>
      <c r="M274">
        <f>_xlfn.IFNA(VLOOKUP(C274,'Weighted EI Retailers'!$A$1:$B$89,2,0),0)</f>
        <v>208.13599801605801</v>
      </c>
      <c r="N274">
        <v>0</v>
      </c>
      <c r="O274" s="14">
        <f t="shared" si="23"/>
        <v>0</v>
      </c>
      <c r="P274" s="14">
        <f t="shared" si="24"/>
        <v>0</v>
      </c>
      <c r="Q274" s="14">
        <f t="shared" si="26"/>
        <v>208</v>
      </c>
      <c r="R274" s="14">
        <f t="shared" si="22"/>
        <v>385</v>
      </c>
    </row>
    <row r="275" spans="2:18" x14ac:dyDescent="0.25">
      <c r="B275" t="s">
        <v>783</v>
      </c>
      <c r="C275" t="s">
        <v>309</v>
      </c>
      <c r="D275">
        <v>780</v>
      </c>
      <c r="E275">
        <v>345</v>
      </c>
      <c r="F275">
        <v>0</v>
      </c>
      <c r="G275">
        <v>0</v>
      </c>
      <c r="H275">
        <v>0</v>
      </c>
      <c r="I275">
        <v>0</v>
      </c>
      <c r="J275">
        <v>385</v>
      </c>
      <c r="M275">
        <f>_xlfn.IFNA(VLOOKUP(C275,'Weighted EI Retailers'!$A$1:$B$89,2,0),0)</f>
        <v>254.601235288373</v>
      </c>
      <c r="N275">
        <v>0</v>
      </c>
      <c r="O275" s="14">
        <f t="shared" si="23"/>
        <v>0</v>
      </c>
      <c r="P275" s="14">
        <f t="shared" si="24"/>
        <v>0</v>
      </c>
      <c r="Q275" s="14">
        <f t="shared" si="26"/>
        <v>255</v>
      </c>
      <c r="R275" s="14">
        <f t="shared" si="22"/>
        <v>385</v>
      </c>
    </row>
    <row r="276" spans="2:18" x14ac:dyDescent="0.25">
      <c r="B276" t="s">
        <v>783</v>
      </c>
      <c r="C276" t="s">
        <v>354</v>
      </c>
      <c r="D276">
        <v>885</v>
      </c>
      <c r="E276">
        <v>345</v>
      </c>
      <c r="F276">
        <v>0</v>
      </c>
      <c r="G276">
        <v>0</v>
      </c>
      <c r="H276">
        <v>0</v>
      </c>
      <c r="I276">
        <v>0</v>
      </c>
      <c r="J276">
        <v>385</v>
      </c>
      <c r="M276">
        <f>_xlfn.IFNA(VLOOKUP(C276,'Weighted EI Retailers'!$A$1:$B$89,2,0),0)</f>
        <v>522.75641249395596</v>
      </c>
      <c r="N276">
        <v>0</v>
      </c>
      <c r="O276" s="14">
        <f t="shared" si="23"/>
        <v>0</v>
      </c>
      <c r="P276" s="14">
        <f t="shared" si="24"/>
        <v>0</v>
      </c>
      <c r="Q276" s="14">
        <f t="shared" si="26"/>
        <v>523</v>
      </c>
      <c r="R276" s="14">
        <f t="shared" si="22"/>
        <v>385</v>
      </c>
    </row>
    <row r="277" spans="2:18" x14ac:dyDescent="0.25">
      <c r="B277" t="s">
        <v>795</v>
      </c>
      <c r="C277" t="s">
        <v>758</v>
      </c>
      <c r="D277">
        <v>20480</v>
      </c>
      <c r="E277">
        <v>549</v>
      </c>
      <c r="F277">
        <v>0</v>
      </c>
      <c r="G277">
        <v>0</v>
      </c>
      <c r="H277">
        <v>0</v>
      </c>
      <c r="I277">
        <v>0</v>
      </c>
      <c r="J277">
        <v>385</v>
      </c>
      <c r="M277">
        <f>_xlfn.IFNA(VLOOKUP(C277,'Weighted EI Retailers'!$A$1:$B$89,2,0),0)</f>
        <v>0</v>
      </c>
      <c r="N277">
        <v>0</v>
      </c>
      <c r="O277" s="14">
        <f t="shared" si="23"/>
        <v>0</v>
      </c>
      <c r="P277" s="14">
        <f t="shared" si="24"/>
        <v>0</v>
      </c>
      <c r="Q277" s="14">
        <f t="shared" si="26"/>
        <v>0</v>
      </c>
      <c r="R277" s="14">
        <f t="shared" si="22"/>
        <v>385</v>
      </c>
    </row>
    <row r="278" spans="2:18" x14ac:dyDescent="0.25">
      <c r="B278" t="s">
        <v>795</v>
      </c>
      <c r="C278" t="s">
        <v>243</v>
      </c>
      <c r="D278">
        <v>301</v>
      </c>
      <c r="E278">
        <v>1646</v>
      </c>
      <c r="F278">
        <v>0</v>
      </c>
      <c r="G278">
        <v>0</v>
      </c>
      <c r="H278">
        <v>0</v>
      </c>
      <c r="I278">
        <v>0</v>
      </c>
      <c r="J278">
        <v>385</v>
      </c>
      <c r="M278">
        <f>_xlfn.IFNA(VLOOKUP(C278,'Weighted EI Retailers'!$A$1:$B$89,2,0),0)</f>
        <v>200.27204025340299</v>
      </c>
      <c r="N278">
        <v>0</v>
      </c>
      <c r="O278" s="14">
        <f t="shared" si="23"/>
        <v>0</v>
      </c>
      <c r="P278" s="14">
        <f t="shared" si="24"/>
        <v>0</v>
      </c>
      <c r="Q278" s="14">
        <f t="shared" si="26"/>
        <v>200</v>
      </c>
      <c r="R278" s="14">
        <f t="shared" si="22"/>
        <v>385</v>
      </c>
    </row>
    <row r="279" spans="2:18" x14ac:dyDescent="0.25">
      <c r="B279" t="s">
        <v>795</v>
      </c>
      <c r="C279" t="s">
        <v>704</v>
      </c>
      <c r="D279">
        <v>683</v>
      </c>
      <c r="E279">
        <v>1646</v>
      </c>
      <c r="F279">
        <v>0</v>
      </c>
      <c r="G279">
        <v>0</v>
      </c>
      <c r="H279">
        <v>0</v>
      </c>
      <c r="I279">
        <v>0</v>
      </c>
      <c r="J279">
        <v>385</v>
      </c>
      <c r="M279">
        <f>_xlfn.IFNA(VLOOKUP(C279,'Weighted EI Retailers'!$A$1:$B$89,2,0),0)</f>
        <v>92.508079061709736</v>
      </c>
      <c r="N279">
        <v>0</v>
      </c>
      <c r="O279" s="14">
        <f t="shared" si="23"/>
        <v>0</v>
      </c>
      <c r="P279" s="14">
        <f t="shared" si="24"/>
        <v>0</v>
      </c>
      <c r="Q279" s="14">
        <f t="shared" si="26"/>
        <v>93</v>
      </c>
      <c r="R279" s="14">
        <f t="shared" si="22"/>
        <v>385</v>
      </c>
    </row>
    <row r="280" spans="2:18" x14ac:dyDescent="0.25">
      <c r="B280" t="s">
        <v>795</v>
      </c>
      <c r="C280" t="s">
        <v>581</v>
      </c>
      <c r="D280">
        <v>8615</v>
      </c>
      <c r="E280">
        <v>1646</v>
      </c>
      <c r="F280">
        <v>0</v>
      </c>
      <c r="G280">
        <v>0</v>
      </c>
      <c r="H280">
        <v>0</v>
      </c>
      <c r="I280">
        <v>0</v>
      </c>
      <c r="J280">
        <v>385</v>
      </c>
      <c r="M280">
        <f>_xlfn.IFNA(VLOOKUP(C280,'Weighted EI Retailers'!$A$1:$B$89,2,0),0)</f>
        <v>209.00276940939801</v>
      </c>
      <c r="N280">
        <v>0</v>
      </c>
      <c r="O280" s="14">
        <f t="shared" si="23"/>
        <v>0</v>
      </c>
      <c r="P280" s="14">
        <f t="shared" si="24"/>
        <v>0</v>
      </c>
      <c r="Q280" s="14">
        <f t="shared" si="26"/>
        <v>209</v>
      </c>
      <c r="R280" s="14">
        <f t="shared" si="22"/>
        <v>385</v>
      </c>
    </row>
    <row r="281" spans="2:18" x14ac:dyDescent="0.25">
      <c r="B281" t="s">
        <v>795</v>
      </c>
      <c r="C281" t="s">
        <v>712</v>
      </c>
      <c r="D281">
        <v>6433</v>
      </c>
      <c r="E281">
        <v>1646</v>
      </c>
      <c r="F281">
        <v>0</v>
      </c>
      <c r="G281">
        <v>0</v>
      </c>
      <c r="H281">
        <v>0</v>
      </c>
      <c r="I281">
        <v>0</v>
      </c>
      <c r="J281">
        <v>385</v>
      </c>
      <c r="M281">
        <f>_xlfn.IFNA(VLOOKUP(C281,'Weighted EI Retailers'!$A$1:$B$89,2,0),0)</f>
        <v>183.24645935452978</v>
      </c>
      <c r="N281">
        <v>0</v>
      </c>
      <c r="O281" s="14">
        <f t="shared" si="23"/>
        <v>0</v>
      </c>
      <c r="P281" s="14">
        <f t="shared" si="24"/>
        <v>0</v>
      </c>
      <c r="Q281" s="14">
        <f t="shared" si="26"/>
        <v>183</v>
      </c>
      <c r="R281" s="14">
        <f t="shared" si="22"/>
        <v>385</v>
      </c>
    </row>
    <row r="282" spans="2:18" x14ac:dyDescent="0.25">
      <c r="B282" t="s">
        <v>795</v>
      </c>
      <c r="C282" t="s">
        <v>719</v>
      </c>
      <c r="D282">
        <v>7352</v>
      </c>
      <c r="E282">
        <v>1646</v>
      </c>
      <c r="F282">
        <v>0</v>
      </c>
      <c r="G282">
        <v>0</v>
      </c>
      <c r="H282">
        <v>0</v>
      </c>
      <c r="I282">
        <v>0</v>
      </c>
      <c r="J282">
        <v>385</v>
      </c>
      <c r="M282">
        <f>_xlfn.IFNA(VLOOKUP(C282,'Weighted EI Retailers'!$A$1:$B$89,2,0),0)</f>
        <v>234.26053025449798</v>
      </c>
      <c r="N282">
        <v>0</v>
      </c>
      <c r="O282" s="14">
        <f t="shared" si="23"/>
        <v>0</v>
      </c>
      <c r="P282" s="14">
        <f t="shared" si="24"/>
        <v>0</v>
      </c>
      <c r="Q282" s="14">
        <f t="shared" si="26"/>
        <v>234</v>
      </c>
      <c r="R282" s="14">
        <f t="shared" si="22"/>
        <v>385</v>
      </c>
    </row>
    <row r="283" spans="2:18" x14ac:dyDescent="0.25">
      <c r="B283" t="s">
        <v>795</v>
      </c>
      <c r="C283" t="s">
        <v>805</v>
      </c>
      <c r="D283">
        <v>15535</v>
      </c>
      <c r="E283">
        <v>1646</v>
      </c>
      <c r="F283">
        <v>0</v>
      </c>
      <c r="G283">
        <v>0</v>
      </c>
      <c r="H283">
        <v>0</v>
      </c>
      <c r="I283">
        <v>0</v>
      </c>
      <c r="J283">
        <v>385</v>
      </c>
      <c r="M283">
        <f>_xlfn.IFNA(VLOOKUP(C283,'Weighted EI Retailers'!$A$1:$B$89,2,0),0)</f>
        <v>0</v>
      </c>
      <c r="N283">
        <v>0</v>
      </c>
      <c r="O283" s="14">
        <f t="shared" si="23"/>
        <v>0</v>
      </c>
      <c r="P283" s="14">
        <f t="shared" si="24"/>
        <v>0</v>
      </c>
      <c r="Q283" s="14">
        <f t="shared" si="26"/>
        <v>0</v>
      </c>
      <c r="R283" s="14">
        <f t="shared" si="22"/>
        <v>385</v>
      </c>
    </row>
    <row r="284" spans="2:18" x14ac:dyDescent="0.25">
      <c r="B284" t="s">
        <v>795</v>
      </c>
      <c r="C284" t="s">
        <v>708</v>
      </c>
      <c r="D284">
        <v>608</v>
      </c>
      <c r="E284">
        <v>1646</v>
      </c>
      <c r="F284">
        <v>0</v>
      </c>
      <c r="G284">
        <v>0</v>
      </c>
      <c r="H284">
        <v>0</v>
      </c>
      <c r="I284">
        <v>0</v>
      </c>
      <c r="J284">
        <v>385</v>
      </c>
      <c r="M284">
        <f>_xlfn.IFNA(VLOOKUP(C284,'Weighted EI Retailers'!$A$1:$B$89,2,0),0)</f>
        <v>283.93268128876895</v>
      </c>
      <c r="N284">
        <v>0</v>
      </c>
      <c r="O284" s="14">
        <f t="shared" si="23"/>
        <v>0</v>
      </c>
      <c r="P284" s="14">
        <f t="shared" si="24"/>
        <v>0</v>
      </c>
      <c r="Q284" s="14">
        <f t="shared" si="26"/>
        <v>284</v>
      </c>
      <c r="R284" s="14">
        <f t="shared" si="22"/>
        <v>385</v>
      </c>
    </row>
    <row r="285" spans="2:18" x14ac:dyDescent="0.25">
      <c r="B285" t="s">
        <v>708</v>
      </c>
      <c r="C285" t="s">
        <v>914</v>
      </c>
      <c r="D285">
        <v>643359</v>
      </c>
      <c r="E285">
        <v>157</v>
      </c>
      <c r="F285">
        <v>0</v>
      </c>
      <c r="G285">
        <v>0</v>
      </c>
      <c r="H285">
        <v>0</v>
      </c>
      <c r="I285">
        <v>0</v>
      </c>
      <c r="J285">
        <v>0</v>
      </c>
      <c r="M285">
        <f>_xlfn.IFNA(VLOOKUP(C285,'Weighted EI Retailers'!$A$1:$B$89,2,0),0)</f>
        <v>0</v>
      </c>
      <c r="N285">
        <v>0</v>
      </c>
      <c r="O285" s="14">
        <f t="shared" si="23"/>
        <v>0</v>
      </c>
      <c r="P285" s="14">
        <f t="shared" si="24"/>
        <v>0</v>
      </c>
      <c r="Q285" s="14">
        <f t="shared" si="26"/>
        <v>0</v>
      </c>
      <c r="R285" s="14">
        <f t="shared" si="22"/>
        <v>0</v>
      </c>
    </row>
    <row r="286" spans="2:18" x14ac:dyDescent="0.25">
      <c r="B286" t="s">
        <v>912</v>
      </c>
      <c r="C286" t="s">
        <v>886</v>
      </c>
      <c r="D286">
        <v>5000001</v>
      </c>
      <c r="E286">
        <v>1724</v>
      </c>
      <c r="F286">
        <v>0</v>
      </c>
      <c r="G286">
        <v>0</v>
      </c>
      <c r="H286">
        <v>0</v>
      </c>
      <c r="I286">
        <v>0</v>
      </c>
      <c r="J286">
        <v>624</v>
      </c>
      <c r="M286">
        <f>_xlfn.IFNA(VLOOKUP(C286,'Weighted EI Retailers'!$A$1:$B$89,2,0),0)</f>
        <v>0</v>
      </c>
      <c r="N286">
        <v>0</v>
      </c>
      <c r="O286" s="14">
        <f t="shared" si="23"/>
        <v>0</v>
      </c>
      <c r="P286" s="14">
        <f t="shared" si="24"/>
        <v>0</v>
      </c>
      <c r="Q286" s="14">
        <f>ROUND(IF(M286&gt;0,SUM(L286,M286,N286),SUM(L286,N286)),0)</f>
        <v>0</v>
      </c>
      <c r="R286" s="14">
        <f t="shared" si="22"/>
        <v>624</v>
      </c>
    </row>
    <row r="287" spans="2:18" x14ac:dyDescent="0.25">
      <c r="B287" t="s">
        <v>701</v>
      </c>
      <c r="C287" t="s">
        <v>915</v>
      </c>
      <c r="D287">
        <v>692</v>
      </c>
      <c r="E287">
        <v>157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175</v>
      </c>
      <c r="M287">
        <f>_xlfn.IFNA(VLOOKUP(C287,'Weighted EI Retailers'!$A$1:$B$89,2,0),0)</f>
        <v>0</v>
      </c>
      <c r="N287">
        <v>0</v>
      </c>
      <c r="O287" s="14">
        <f t="shared" si="23"/>
        <v>0</v>
      </c>
      <c r="P287" s="14">
        <f t="shared" si="24"/>
        <v>0</v>
      </c>
      <c r="Q287" s="14">
        <f t="shared" si="26"/>
        <v>0</v>
      </c>
      <c r="R287" s="14">
        <f t="shared" si="22"/>
        <v>0</v>
      </c>
    </row>
    <row r="288" spans="2:18" x14ac:dyDescent="0.25">
      <c r="B288" t="s">
        <v>700</v>
      </c>
      <c r="C288" t="s">
        <v>918</v>
      </c>
      <c r="D288">
        <v>13247</v>
      </c>
      <c r="E288">
        <v>157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175</v>
      </c>
      <c r="M288">
        <f>_xlfn.IFNA(VLOOKUP(C288,'Weighted EI Retailers'!$A$1:$B$89,2,0),0)</f>
        <v>0</v>
      </c>
      <c r="N288">
        <v>0</v>
      </c>
      <c r="O288" s="14">
        <f t="shared" si="23"/>
        <v>0</v>
      </c>
      <c r="P288" s="14">
        <f t="shared" si="24"/>
        <v>0</v>
      </c>
      <c r="Q288" s="14">
        <f t="shared" si="26"/>
        <v>0</v>
      </c>
      <c r="R288" s="14">
        <f t="shared" si="22"/>
        <v>0</v>
      </c>
    </row>
    <row r="289" spans="2:18" x14ac:dyDescent="0.25">
      <c r="B289" t="s">
        <v>700</v>
      </c>
      <c r="C289" t="s">
        <v>928</v>
      </c>
      <c r="D289">
        <v>13247</v>
      </c>
      <c r="E289">
        <v>157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175</v>
      </c>
      <c r="M289">
        <f>_xlfn.IFNA(VLOOKUP(C289,'Weighted EI Retailers'!$A$1:$B$89,2,0),0)</f>
        <v>0</v>
      </c>
      <c r="N289">
        <v>0</v>
      </c>
      <c r="O289" s="14">
        <f t="shared" si="23"/>
        <v>0</v>
      </c>
      <c r="P289" s="14">
        <f t="shared" si="24"/>
        <v>0</v>
      </c>
      <c r="Q289" s="14">
        <f t="shared" si="26"/>
        <v>0</v>
      </c>
      <c r="R289" s="14">
        <f t="shared" si="22"/>
        <v>0</v>
      </c>
    </row>
    <row r="290" spans="2:18" x14ac:dyDescent="0.25">
      <c r="B290" t="s">
        <v>706</v>
      </c>
      <c r="C290" t="s">
        <v>922</v>
      </c>
      <c r="D290">
        <v>17017</v>
      </c>
      <c r="E290">
        <v>157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175</v>
      </c>
      <c r="M290">
        <f>_xlfn.IFNA(VLOOKUP(C290,'Weighted EI Retailers'!$A$1:$B$89,2,0),0)</f>
        <v>0</v>
      </c>
      <c r="N290">
        <v>0</v>
      </c>
      <c r="O290" s="14">
        <f t="shared" si="23"/>
        <v>0</v>
      </c>
      <c r="P290" s="14">
        <f t="shared" si="24"/>
        <v>0</v>
      </c>
      <c r="Q290" s="14">
        <f t="shared" si="26"/>
        <v>0</v>
      </c>
      <c r="R290" s="14">
        <f t="shared" si="22"/>
        <v>0</v>
      </c>
    </row>
    <row r="291" spans="2:18" x14ac:dyDescent="0.25">
      <c r="B291" t="s">
        <v>706</v>
      </c>
      <c r="C291" t="s">
        <v>928</v>
      </c>
      <c r="D291">
        <v>17017</v>
      </c>
      <c r="E291">
        <v>157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175</v>
      </c>
      <c r="M291">
        <f>_xlfn.IFNA(VLOOKUP(C291,'Weighted EI Retailers'!$A$1:$B$89,2,0),0)</f>
        <v>0</v>
      </c>
      <c r="N291">
        <v>0</v>
      </c>
      <c r="O291" s="14">
        <f t="shared" si="23"/>
        <v>0</v>
      </c>
      <c r="P291" s="14">
        <f t="shared" si="24"/>
        <v>0</v>
      </c>
      <c r="Q291" s="14">
        <f t="shared" si="26"/>
        <v>0</v>
      </c>
      <c r="R291" s="14">
        <f t="shared" si="22"/>
        <v>0</v>
      </c>
    </row>
    <row r="292" spans="2:18" x14ac:dyDescent="0.25">
      <c r="B292" t="s">
        <v>25</v>
      </c>
      <c r="C292" t="s">
        <v>922</v>
      </c>
      <c r="D292">
        <v>24124</v>
      </c>
      <c r="E292">
        <v>157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175</v>
      </c>
      <c r="M292">
        <f>_xlfn.IFNA(VLOOKUP(C292,'Weighted EI Retailers'!$A$1:$B$89,2,0),0)</f>
        <v>0</v>
      </c>
      <c r="N292">
        <v>0</v>
      </c>
      <c r="O292" s="14">
        <f t="shared" si="23"/>
        <v>0</v>
      </c>
      <c r="P292" s="14">
        <f t="shared" si="24"/>
        <v>0</v>
      </c>
      <c r="Q292" s="14">
        <f t="shared" si="26"/>
        <v>0</v>
      </c>
      <c r="R292" s="14">
        <f t="shared" si="22"/>
        <v>0</v>
      </c>
    </row>
    <row r="293" spans="2:18" x14ac:dyDescent="0.25">
      <c r="B293" t="s">
        <v>48</v>
      </c>
      <c r="C293" t="s">
        <v>914</v>
      </c>
      <c r="D293">
        <v>13351</v>
      </c>
      <c r="E293">
        <v>157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175</v>
      </c>
      <c r="M293">
        <f>_xlfn.IFNA(VLOOKUP(C293,'Weighted EI Retailers'!$A$1:$B$89,2,0),0)</f>
        <v>0</v>
      </c>
      <c r="N293">
        <v>0</v>
      </c>
      <c r="O293" s="14">
        <f t="shared" si="23"/>
        <v>0</v>
      </c>
      <c r="P293" s="14">
        <f t="shared" si="24"/>
        <v>0</v>
      </c>
      <c r="Q293" s="14">
        <f t="shared" si="26"/>
        <v>0</v>
      </c>
      <c r="R293" s="14">
        <f t="shared" si="22"/>
        <v>0</v>
      </c>
    </row>
    <row r="294" spans="2:18" x14ac:dyDescent="0.25">
      <c r="B294" t="s">
        <v>58</v>
      </c>
      <c r="C294" t="s">
        <v>914</v>
      </c>
      <c r="D294">
        <v>22852</v>
      </c>
      <c r="E294">
        <v>157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175</v>
      </c>
      <c r="M294">
        <f>_xlfn.IFNA(VLOOKUP(C294,'Weighted EI Retailers'!$A$1:$B$89,2,0),0)</f>
        <v>0</v>
      </c>
      <c r="N294">
        <v>0</v>
      </c>
      <c r="O294" s="14">
        <f t="shared" si="23"/>
        <v>0</v>
      </c>
      <c r="P294" s="14">
        <f t="shared" si="24"/>
        <v>0</v>
      </c>
      <c r="Q294" s="14">
        <f t="shared" si="26"/>
        <v>0</v>
      </c>
      <c r="R294" s="14">
        <f t="shared" si="22"/>
        <v>0</v>
      </c>
    </row>
    <row r="295" spans="2:18" x14ac:dyDescent="0.25">
      <c r="B295" t="s">
        <v>113</v>
      </c>
      <c r="C295" t="s">
        <v>917</v>
      </c>
      <c r="D295">
        <v>16708</v>
      </c>
      <c r="E295">
        <v>157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175</v>
      </c>
      <c r="M295">
        <f>_xlfn.IFNA(VLOOKUP(C295,'Weighted EI Retailers'!$A$1:$B$89,2,0),0)</f>
        <v>0</v>
      </c>
      <c r="N295">
        <v>0</v>
      </c>
      <c r="O295" s="14">
        <f t="shared" si="23"/>
        <v>0</v>
      </c>
      <c r="P295" s="14">
        <f t="shared" si="24"/>
        <v>0</v>
      </c>
      <c r="Q295" s="14">
        <f t="shared" si="26"/>
        <v>0</v>
      </c>
      <c r="R295" s="14">
        <f t="shared" si="22"/>
        <v>0</v>
      </c>
    </row>
    <row r="296" spans="2:18" x14ac:dyDescent="0.25">
      <c r="B296" t="s">
        <v>741</v>
      </c>
      <c r="C296" t="s">
        <v>922</v>
      </c>
      <c r="D296">
        <v>0</v>
      </c>
      <c r="E296">
        <v>157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175</v>
      </c>
      <c r="M296">
        <f>_xlfn.IFNA(VLOOKUP(C296,'Weighted EI Retailers'!$A$1:$B$89,2,0),0)</f>
        <v>0</v>
      </c>
      <c r="N296">
        <v>0</v>
      </c>
      <c r="O296" s="14">
        <f t="shared" si="23"/>
        <v>0</v>
      </c>
      <c r="P296" s="14">
        <f t="shared" si="24"/>
        <v>0</v>
      </c>
      <c r="Q296" s="14">
        <f t="shared" si="26"/>
        <v>0</v>
      </c>
      <c r="R296" s="14">
        <f t="shared" si="22"/>
        <v>0</v>
      </c>
    </row>
    <row r="297" spans="2:18" x14ac:dyDescent="0.25">
      <c r="B297" t="s">
        <v>707</v>
      </c>
      <c r="C297" t="s">
        <v>915</v>
      </c>
      <c r="D297">
        <v>9487</v>
      </c>
      <c r="E297">
        <v>157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175</v>
      </c>
      <c r="M297">
        <f>_xlfn.IFNA(VLOOKUP(C297,'Weighted EI Retailers'!$A$1:$B$89,2,0),0)</f>
        <v>0</v>
      </c>
      <c r="N297">
        <v>0</v>
      </c>
      <c r="O297" s="14">
        <f t="shared" si="23"/>
        <v>0</v>
      </c>
      <c r="P297" s="14">
        <f t="shared" si="24"/>
        <v>0</v>
      </c>
      <c r="Q297" s="14">
        <f t="shared" si="26"/>
        <v>0</v>
      </c>
      <c r="R297" s="14">
        <f t="shared" si="22"/>
        <v>0</v>
      </c>
    </row>
    <row r="298" spans="2:18" x14ac:dyDescent="0.25">
      <c r="B298" t="s">
        <v>702</v>
      </c>
      <c r="C298" t="s">
        <v>922</v>
      </c>
      <c r="D298">
        <v>6729</v>
      </c>
      <c r="E298">
        <v>157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175</v>
      </c>
      <c r="M298">
        <f>_xlfn.IFNA(VLOOKUP(C298,'Weighted EI Retailers'!$A$1:$B$89,2,0),0)</f>
        <v>0</v>
      </c>
      <c r="N298">
        <v>0</v>
      </c>
      <c r="O298" s="14">
        <f t="shared" si="23"/>
        <v>0</v>
      </c>
      <c r="P298" s="14">
        <f t="shared" si="24"/>
        <v>0</v>
      </c>
      <c r="Q298" s="14">
        <f t="shared" si="26"/>
        <v>0</v>
      </c>
      <c r="R298" s="14">
        <f t="shared" si="22"/>
        <v>0</v>
      </c>
    </row>
    <row r="299" spans="2:18" x14ac:dyDescent="0.25">
      <c r="B299" t="s">
        <v>578</v>
      </c>
      <c r="C299" t="s">
        <v>918</v>
      </c>
      <c r="D299">
        <v>17421</v>
      </c>
      <c r="E299">
        <v>157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175</v>
      </c>
      <c r="M299">
        <f>_xlfn.IFNA(VLOOKUP(C299,'Weighted EI Retailers'!$A$1:$B$89,2,0),0)</f>
        <v>0</v>
      </c>
      <c r="N299">
        <v>0</v>
      </c>
      <c r="O299" s="14">
        <f t="shared" si="23"/>
        <v>0</v>
      </c>
      <c r="P299" s="14">
        <f t="shared" si="24"/>
        <v>0</v>
      </c>
      <c r="Q299" s="14">
        <f t="shared" si="26"/>
        <v>0</v>
      </c>
      <c r="R299" s="14">
        <f t="shared" si="22"/>
        <v>0</v>
      </c>
    </row>
    <row r="300" spans="2:18" x14ac:dyDescent="0.25">
      <c r="B300" t="s">
        <v>578</v>
      </c>
      <c r="C300" t="s">
        <v>915</v>
      </c>
      <c r="D300">
        <v>17421</v>
      </c>
      <c r="E300">
        <v>157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175</v>
      </c>
      <c r="M300">
        <f>_xlfn.IFNA(VLOOKUP(C300,'Weighted EI Retailers'!$A$1:$B$89,2,0),0)</f>
        <v>0</v>
      </c>
      <c r="N300">
        <v>0</v>
      </c>
      <c r="O300" s="14">
        <f t="shared" si="23"/>
        <v>0</v>
      </c>
      <c r="P300" s="14">
        <f t="shared" si="24"/>
        <v>0</v>
      </c>
      <c r="Q300" s="14">
        <f t="shared" si="26"/>
        <v>0</v>
      </c>
      <c r="R300" s="14">
        <f t="shared" si="22"/>
        <v>0</v>
      </c>
    </row>
    <row r="301" spans="2:18" x14ac:dyDescent="0.25">
      <c r="B301" t="s">
        <v>703</v>
      </c>
      <c r="C301" t="s">
        <v>918</v>
      </c>
      <c r="D301">
        <v>2793</v>
      </c>
      <c r="E301">
        <v>157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175</v>
      </c>
      <c r="M301">
        <f>_xlfn.IFNA(VLOOKUP(C301,'Weighted EI Retailers'!$A$1:$B$89,2,0),0)</f>
        <v>0</v>
      </c>
      <c r="N301">
        <v>0</v>
      </c>
      <c r="O301" s="14">
        <f t="shared" si="23"/>
        <v>0</v>
      </c>
      <c r="P301" s="14">
        <f t="shared" si="24"/>
        <v>0</v>
      </c>
      <c r="Q301" s="14">
        <f t="shared" si="26"/>
        <v>0</v>
      </c>
      <c r="R301" s="14">
        <f t="shared" si="22"/>
        <v>0</v>
      </c>
    </row>
    <row r="302" spans="2:18" x14ac:dyDescent="0.25">
      <c r="B302" t="s">
        <v>703</v>
      </c>
      <c r="C302" t="s">
        <v>928</v>
      </c>
      <c r="D302">
        <v>2793</v>
      </c>
      <c r="E302">
        <v>157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175</v>
      </c>
      <c r="M302">
        <f>_xlfn.IFNA(VLOOKUP(C302,'Weighted EI Retailers'!$A$1:$B$89,2,0),0)</f>
        <v>0</v>
      </c>
      <c r="N302">
        <v>0</v>
      </c>
      <c r="O302" s="14">
        <f t="shared" si="23"/>
        <v>0</v>
      </c>
      <c r="P302" s="14">
        <f t="shared" si="24"/>
        <v>0</v>
      </c>
      <c r="Q302" s="14">
        <f t="shared" si="26"/>
        <v>0</v>
      </c>
      <c r="R302" s="14">
        <f t="shared" si="22"/>
        <v>0</v>
      </c>
    </row>
    <row r="303" spans="2:18" x14ac:dyDescent="0.25">
      <c r="B303" t="s">
        <v>581</v>
      </c>
      <c r="C303" t="s">
        <v>914</v>
      </c>
      <c r="D303">
        <v>17789</v>
      </c>
      <c r="E303">
        <v>157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175</v>
      </c>
      <c r="M303">
        <f>_xlfn.IFNA(VLOOKUP(C303,'Weighted EI Retailers'!$A$1:$B$89,2,0),0)</f>
        <v>0</v>
      </c>
      <c r="N303">
        <v>0</v>
      </c>
      <c r="O303" s="14">
        <f t="shared" si="23"/>
        <v>0</v>
      </c>
      <c r="P303" s="14">
        <f t="shared" si="24"/>
        <v>0</v>
      </c>
      <c r="Q303" s="14">
        <f t="shared" si="26"/>
        <v>0</v>
      </c>
      <c r="R303" s="14">
        <f t="shared" si="22"/>
        <v>0</v>
      </c>
    </row>
    <row r="304" spans="2:18" x14ac:dyDescent="0.25">
      <c r="B304" t="s">
        <v>136</v>
      </c>
      <c r="C304" t="s">
        <v>914</v>
      </c>
      <c r="D304">
        <v>32340</v>
      </c>
      <c r="E304">
        <v>157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175</v>
      </c>
      <c r="M304">
        <f>_xlfn.IFNA(VLOOKUP(C304,'Weighted EI Retailers'!$A$1:$B$89,2,0),0)</f>
        <v>0</v>
      </c>
      <c r="N304">
        <v>0</v>
      </c>
      <c r="O304" s="14">
        <f t="shared" si="23"/>
        <v>0</v>
      </c>
      <c r="P304" s="14">
        <f t="shared" si="24"/>
        <v>0</v>
      </c>
      <c r="Q304" s="14">
        <f t="shared" si="26"/>
        <v>0</v>
      </c>
      <c r="R304" s="14">
        <f t="shared" si="22"/>
        <v>0</v>
      </c>
    </row>
    <row r="305" spans="2:18" x14ac:dyDescent="0.25">
      <c r="B305" t="s">
        <v>164</v>
      </c>
      <c r="C305" t="s">
        <v>922</v>
      </c>
      <c r="D305">
        <v>13414</v>
      </c>
      <c r="E305">
        <v>157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175</v>
      </c>
      <c r="M305">
        <f>_xlfn.IFNA(VLOOKUP(C305,'Weighted EI Retailers'!$A$1:$B$89,2,0),0)</f>
        <v>0</v>
      </c>
      <c r="N305">
        <v>0</v>
      </c>
      <c r="O305" s="14">
        <f t="shared" si="23"/>
        <v>0</v>
      </c>
      <c r="P305" s="14">
        <f t="shared" si="24"/>
        <v>0</v>
      </c>
      <c r="Q305" s="14">
        <f t="shared" si="26"/>
        <v>0</v>
      </c>
      <c r="R305" s="14">
        <f t="shared" si="22"/>
        <v>0</v>
      </c>
    </row>
    <row r="306" spans="2:18" x14ac:dyDescent="0.25">
      <c r="B306" t="s">
        <v>176</v>
      </c>
      <c r="C306" t="s">
        <v>915</v>
      </c>
      <c r="D306">
        <v>5435</v>
      </c>
      <c r="E306">
        <v>157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175</v>
      </c>
      <c r="M306">
        <f>_xlfn.IFNA(VLOOKUP(C306,'Weighted EI Retailers'!$A$1:$B$89,2,0),0)</f>
        <v>0</v>
      </c>
      <c r="N306">
        <v>0</v>
      </c>
      <c r="O306" s="14">
        <f t="shared" si="23"/>
        <v>0</v>
      </c>
      <c r="P306" s="14">
        <f t="shared" si="24"/>
        <v>0</v>
      </c>
      <c r="Q306" s="14">
        <f t="shared" si="26"/>
        <v>0</v>
      </c>
      <c r="R306" s="14">
        <f t="shared" si="22"/>
        <v>0</v>
      </c>
    </row>
    <row r="307" spans="2:18" x14ac:dyDescent="0.25">
      <c r="B307" t="s">
        <v>742</v>
      </c>
      <c r="C307" t="s">
        <v>915</v>
      </c>
      <c r="D307">
        <v>2632</v>
      </c>
      <c r="E307">
        <v>157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175</v>
      </c>
      <c r="M307">
        <f>_xlfn.IFNA(VLOOKUP(C307,'Weighted EI Retailers'!$A$1:$B$89,2,0),0)</f>
        <v>0</v>
      </c>
      <c r="N307">
        <v>0</v>
      </c>
      <c r="O307" s="14">
        <f t="shared" si="23"/>
        <v>0</v>
      </c>
      <c r="P307" s="14">
        <f t="shared" si="24"/>
        <v>0</v>
      </c>
      <c r="Q307" s="14">
        <f t="shared" si="26"/>
        <v>0</v>
      </c>
      <c r="R307" s="14">
        <f t="shared" si="22"/>
        <v>0</v>
      </c>
    </row>
    <row r="308" spans="2:18" x14ac:dyDescent="0.25">
      <c r="B308" t="s">
        <v>704</v>
      </c>
      <c r="C308" t="s">
        <v>915</v>
      </c>
      <c r="D308">
        <v>10069</v>
      </c>
      <c r="E308">
        <v>157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175</v>
      </c>
      <c r="M308">
        <f>_xlfn.IFNA(VLOOKUP(C308,'Weighted EI Retailers'!$A$1:$B$89,2,0),0)</f>
        <v>0</v>
      </c>
      <c r="N308">
        <v>0</v>
      </c>
      <c r="O308" s="14">
        <f t="shared" si="23"/>
        <v>0</v>
      </c>
      <c r="P308" s="14">
        <f t="shared" si="24"/>
        <v>0</v>
      </c>
      <c r="Q308" s="14">
        <f t="shared" si="26"/>
        <v>0</v>
      </c>
      <c r="R308" s="14">
        <f t="shared" si="22"/>
        <v>0</v>
      </c>
    </row>
    <row r="309" spans="2:18" x14ac:dyDescent="0.25">
      <c r="B309" t="s">
        <v>743</v>
      </c>
      <c r="C309" t="s">
        <v>915</v>
      </c>
      <c r="D309">
        <v>0</v>
      </c>
      <c r="E309">
        <v>157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175</v>
      </c>
      <c r="M309">
        <f>_xlfn.IFNA(VLOOKUP(C309,'Weighted EI Retailers'!$A$1:$B$89,2,0),0)</f>
        <v>0</v>
      </c>
      <c r="N309">
        <v>0</v>
      </c>
      <c r="O309" s="14">
        <f t="shared" si="23"/>
        <v>0</v>
      </c>
      <c r="P309" s="14">
        <f t="shared" si="24"/>
        <v>0</v>
      </c>
      <c r="Q309" s="14">
        <f t="shared" si="26"/>
        <v>0</v>
      </c>
      <c r="R309" s="14">
        <f t="shared" si="22"/>
        <v>0</v>
      </c>
    </row>
    <row r="310" spans="2:18" x14ac:dyDescent="0.25">
      <c r="B310" t="s">
        <v>705</v>
      </c>
      <c r="C310" t="s">
        <v>921</v>
      </c>
      <c r="D310">
        <v>8761</v>
      </c>
      <c r="E310">
        <v>157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175</v>
      </c>
      <c r="M310">
        <f>_xlfn.IFNA(VLOOKUP(C310,'Weighted EI Retailers'!$A$1:$B$89,2,0),0)</f>
        <v>0</v>
      </c>
      <c r="N310">
        <v>0</v>
      </c>
      <c r="O310" s="14">
        <f t="shared" si="23"/>
        <v>0</v>
      </c>
      <c r="P310" s="14">
        <f t="shared" si="24"/>
        <v>0</v>
      </c>
      <c r="Q310" s="14">
        <f t="shared" si="26"/>
        <v>0</v>
      </c>
      <c r="R310" s="14">
        <f t="shared" si="22"/>
        <v>0</v>
      </c>
    </row>
    <row r="311" spans="2:18" x14ac:dyDescent="0.25">
      <c r="B311" t="s">
        <v>589</v>
      </c>
      <c r="C311" t="s">
        <v>915</v>
      </c>
      <c r="D311">
        <v>9387</v>
      </c>
      <c r="E311">
        <v>157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175</v>
      </c>
      <c r="M311">
        <f>_xlfn.IFNA(VLOOKUP(C311,'Weighted EI Retailers'!$A$1:$B$89,2,0),0)</f>
        <v>0</v>
      </c>
      <c r="N311">
        <v>0</v>
      </c>
      <c r="O311" s="14">
        <f t="shared" si="23"/>
        <v>0</v>
      </c>
      <c r="P311" s="14">
        <f t="shared" si="24"/>
        <v>0</v>
      </c>
      <c r="Q311" s="14">
        <f t="shared" si="26"/>
        <v>0</v>
      </c>
      <c r="R311" s="14">
        <f t="shared" si="22"/>
        <v>0</v>
      </c>
    </row>
    <row r="312" spans="2:18" x14ac:dyDescent="0.25">
      <c r="B312" t="s">
        <v>589</v>
      </c>
      <c r="C312" t="s">
        <v>917</v>
      </c>
      <c r="D312">
        <v>9387</v>
      </c>
      <c r="E312">
        <v>157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175</v>
      </c>
      <c r="M312">
        <f>_xlfn.IFNA(VLOOKUP(C312,'Weighted EI Retailers'!$A$1:$B$89,2,0),0)</f>
        <v>0</v>
      </c>
      <c r="N312">
        <v>0</v>
      </c>
      <c r="O312" s="14">
        <f t="shared" si="23"/>
        <v>0</v>
      </c>
      <c r="P312" s="14">
        <f t="shared" si="24"/>
        <v>0</v>
      </c>
      <c r="Q312" s="14">
        <f t="shared" si="26"/>
        <v>0</v>
      </c>
      <c r="R312" s="14">
        <f t="shared" si="22"/>
        <v>0</v>
      </c>
    </row>
    <row r="313" spans="2:18" x14ac:dyDescent="0.25">
      <c r="B313" t="s">
        <v>192</v>
      </c>
      <c r="C313" t="s">
        <v>915</v>
      </c>
      <c r="D313">
        <v>2655</v>
      </c>
      <c r="E313">
        <v>157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175</v>
      </c>
      <c r="M313">
        <f>_xlfn.IFNA(VLOOKUP(C313,'Weighted EI Retailers'!$A$1:$B$89,2,0),0)</f>
        <v>0</v>
      </c>
      <c r="N313">
        <v>0</v>
      </c>
      <c r="O313" s="14">
        <f t="shared" si="23"/>
        <v>0</v>
      </c>
      <c r="P313" s="14">
        <f t="shared" si="24"/>
        <v>0</v>
      </c>
      <c r="Q313" s="14">
        <f t="shared" si="26"/>
        <v>0</v>
      </c>
      <c r="R313" s="14">
        <f t="shared" si="22"/>
        <v>0</v>
      </c>
    </row>
    <row r="314" spans="2:18" x14ac:dyDescent="0.25">
      <c r="B314" t="s">
        <v>198</v>
      </c>
      <c r="C314" t="s">
        <v>915</v>
      </c>
      <c r="D314">
        <v>67680</v>
      </c>
      <c r="E314">
        <v>157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175</v>
      </c>
      <c r="M314">
        <f>_xlfn.IFNA(VLOOKUP(C314,'Weighted EI Retailers'!$A$1:$B$89,2,0),0)</f>
        <v>0</v>
      </c>
      <c r="N314">
        <v>0</v>
      </c>
      <c r="O314" s="14">
        <f t="shared" si="23"/>
        <v>0</v>
      </c>
      <c r="P314" s="14">
        <f t="shared" si="24"/>
        <v>0</v>
      </c>
      <c r="Q314" s="14">
        <f t="shared" si="26"/>
        <v>0</v>
      </c>
      <c r="R314" s="14">
        <f t="shared" si="22"/>
        <v>0</v>
      </c>
    </row>
    <row r="315" spans="2:18" x14ac:dyDescent="0.25">
      <c r="B315" t="s">
        <v>590</v>
      </c>
      <c r="C315" t="s">
        <v>915</v>
      </c>
      <c r="D315">
        <v>6103</v>
      </c>
      <c r="E315">
        <v>157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175</v>
      </c>
      <c r="M315">
        <f>_xlfn.IFNA(VLOOKUP(C315,'Weighted EI Retailers'!$A$1:$B$89,2,0),0)</f>
        <v>0</v>
      </c>
      <c r="N315">
        <v>0</v>
      </c>
      <c r="O315" s="14">
        <f t="shared" si="23"/>
        <v>0</v>
      </c>
      <c r="P315" s="14">
        <f t="shared" si="24"/>
        <v>0</v>
      </c>
      <c r="Q315" s="14">
        <f t="shared" si="26"/>
        <v>0</v>
      </c>
      <c r="R315" s="14">
        <f t="shared" si="22"/>
        <v>0</v>
      </c>
    </row>
    <row r="316" spans="2:18" x14ac:dyDescent="0.25">
      <c r="B316" t="s">
        <v>243</v>
      </c>
      <c r="C316" t="s">
        <v>915</v>
      </c>
      <c r="D316">
        <v>7102</v>
      </c>
      <c r="E316">
        <v>157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175</v>
      </c>
      <c r="M316">
        <f>_xlfn.IFNA(VLOOKUP(C316,'Weighted EI Retailers'!$A$1:$B$89,2,0),0)</f>
        <v>0</v>
      </c>
      <c r="N316">
        <v>0</v>
      </c>
      <c r="O316" s="14">
        <f t="shared" si="23"/>
        <v>0</v>
      </c>
      <c r="P316" s="14">
        <f t="shared" si="24"/>
        <v>0</v>
      </c>
      <c r="Q316" s="14">
        <f t="shared" si="26"/>
        <v>0</v>
      </c>
      <c r="R316" s="14">
        <f t="shared" si="22"/>
        <v>0</v>
      </c>
    </row>
    <row r="317" spans="2:18" x14ac:dyDescent="0.25">
      <c r="B317" t="s">
        <v>709</v>
      </c>
      <c r="C317" t="s">
        <v>922</v>
      </c>
      <c r="D317">
        <v>8331</v>
      </c>
      <c r="E317">
        <v>157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175</v>
      </c>
      <c r="M317">
        <f>_xlfn.IFNA(VLOOKUP(C317,'Weighted EI Retailers'!$A$1:$B$89,2,0),0)</f>
        <v>0</v>
      </c>
      <c r="N317">
        <v>0</v>
      </c>
      <c r="O317" s="14">
        <f t="shared" si="23"/>
        <v>0</v>
      </c>
      <c r="P317" s="14">
        <f t="shared" si="24"/>
        <v>0</v>
      </c>
      <c r="Q317" s="14">
        <f t="shared" si="26"/>
        <v>0</v>
      </c>
      <c r="R317" s="14">
        <f t="shared" si="22"/>
        <v>0</v>
      </c>
    </row>
    <row r="318" spans="2:18" x14ac:dyDescent="0.25">
      <c r="B318" t="s">
        <v>709</v>
      </c>
      <c r="C318" t="s">
        <v>928</v>
      </c>
      <c r="D318">
        <v>8331</v>
      </c>
      <c r="E318">
        <v>157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175</v>
      </c>
      <c r="M318">
        <f>_xlfn.IFNA(VLOOKUP(C318,'Weighted EI Retailers'!$A$1:$B$89,2,0),0)</f>
        <v>0</v>
      </c>
      <c r="N318">
        <v>0</v>
      </c>
      <c r="O318" s="14">
        <f t="shared" si="23"/>
        <v>0</v>
      </c>
      <c r="P318" s="14">
        <f t="shared" si="24"/>
        <v>0</v>
      </c>
      <c r="Q318" s="14">
        <f t="shared" si="26"/>
        <v>0</v>
      </c>
      <c r="R318" s="14">
        <f t="shared" si="22"/>
        <v>0</v>
      </c>
    </row>
    <row r="319" spans="2:18" x14ac:dyDescent="0.25">
      <c r="B319" t="s">
        <v>593</v>
      </c>
      <c r="C319" t="s">
        <v>915</v>
      </c>
      <c r="D319">
        <v>9342</v>
      </c>
      <c r="E319">
        <v>157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175</v>
      </c>
      <c r="M319">
        <f>_xlfn.IFNA(VLOOKUP(C319,'Weighted EI Retailers'!$A$1:$B$89,2,0),0)</f>
        <v>0</v>
      </c>
      <c r="N319">
        <v>0</v>
      </c>
      <c r="O319" s="14">
        <f t="shared" si="23"/>
        <v>0</v>
      </c>
      <c r="P319" s="14">
        <f t="shared" si="24"/>
        <v>0</v>
      </c>
      <c r="Q319" s="14">
        <f t="shared" si="26"/>
        <v>0</v>
      </c>
      <c r="R319" s="14">
        <f t="shared" si="22"/>
        <v>0</v>
      </c>
    </row>
    <row r="320" spans="2:18" x14ac:dyDescent="0.25">
      <c r="B320" t="s">
        <v>710</v>
      </c>
      <c r="C320" t="s">
        <v>918</v>
      </c>
      <c r="D320">
        <v>2443</v>
      </c>
      <c r="E320">
        <v>157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175</v>
      </c>
      <c r="M320">
        <f>_xlfn.IFNA(VLOOKUP(C320,'Weighted EI Retailers'!$A$1:$B$89,2,0),0)</f>
        <v>0</v>
      </c>
      <c r="N320">
        <v>0</v>
      </c>
      <c r="O320" s="14">
        <f t="shared" si="23"/>
        <v>0</v>
      </c>
      <c r="P320" s="14">
        <f t="shared" si="24"/>
        <v>0</v>
      </c>
      <c r="Q320" s="14">
        <f t="shared" si="26"/>
        <v>0</v>
      </c>
      <c r="R320" s="14">
        <f t="shared" si="22"/>
        <v>0</v>
      </c>
    </row>
    <row r="321" spans="2:18" x14ac:dyDescent="0.25">
      <c r="B321" t="s">
        <v>710</v>
      </c>
      <c r="C321" t="s">
        <v>915</v>
      </c>
      <c r="D321">
        <v>2443</v>
      </c>
      <c r="E321">
        <v>157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175</v>
      </c>
      <c r="M321">
        <f>_xlfn.IFNA(VLOOKUP(C321,'Weighted EI Retailers'!$A$1:$B$89,2,0),0)</f>
        <v>0</v>
      </c>
      <c r="N321">
        <v>0</v>
      </c>
      <c r="O321" s="14">
        <f t="shared" si="23"/>
        <v>0</v>
      </c>
      <c r="P321" s="14">
        <f t="shared" si="24"/>
        <v>0</v>
      </c>
      <c r="Q321" s="14">
        <f t="shared" si="26"/>
        <v>0</v>
      </c>
      <c r="R321" s="14">
        <f t="shared" si="22"/>
        <v>0</v>
      </c>
    </row>
    <row r="322" spans="2:18" x14ac:dyDescent="0.25">
      <c r="B322" t="s">
        <v>599</v>
      </c>
      <c r="C322" t="s">
        <v>915</v>
      </c>
      <c r="D322">
        <v>7288</v>
      </c>
      <c r="E322">
        <v>157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175</v>
      </c>
      <c r="M322">
        <f>_xlfn.IFNA(VLOOKUP(C322,'Weighted EI Retailers'!$A$1:$B$89,2,0),0)</f>
        <v>0</v>
      </c>
      <c r="N322">
        <v>0</v>
      </c>
      <c r="O322" s="14">
        <f t="shared" si="23"/>
        <v>0</v>
      </c>
      <c r="P322" s="14">
        <f t="shared" si="24"/>
        <v>0</v>
      </c>
      <c r="Q322" s="14">
        <f t="shared" si="26"/>
        <v>0</v>
      </c>
      <c r="R322" s="14">
        <f t="shared" ref="R322:R385" si="28">J322</f>
        <v>0</v>
      </c>
    </row>
    <row r="323" spans="2:18" x14ac:dyDescent="0.25">
      <c r="B323" t="s">
        <v>265</v>
      </c>
      <c r="C323" t="s">
        <v>922</v>
      </c>
      <c r="D323">
        <v>37152</v>
      </c>
      <c r="E323">
        <v>157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175</v>
      </c>
      <c r="M323">
        <f>_xlfn.IFNA(VLOOKUP(C323,'Weighted EI Retailers'!$A$1:$B$89,2,0),0)</f>
        <v>0</v>
      </c>
      <c r="N323">
        <v>0</v>
      </c>
      <c r="O323" s="14">
        <f t="shared" ref="O323:O386" si="29">H323</f>
        <v>0</v>
      </c>
      <c r="P323" s="14">
        <f t="shared" ref="P323:P386" si="30">I323</f>
        <v>0</v>
      </c>
      <c r="Q323" s="14">
        <f t="shared" ref="Q323:Q386" si="31">ROUND(IF(M323&gt;0,SUM(L323:M323),L323),0)</f>
        <v>0</v>
      </c>
      <c r="R323" s="14">
        <f t="shared" si="28"/>
        <v>0</v>
      </c>
    </row>
    <row r="324" spans="2:18" x14ac:dyDescent="0.25">
      <c r="B324" t="s">
        <v>265</v>
      </c>
      <c r="C324" t="s">
        <v>928</v>
      </c>
      <c r="D324">
        <v>37152</v>
      </c>
      <c r="E324">
        <v>157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175</v>
      </c>
      <c r="M324">
        <f>_xlfn.IFNA(VLOOKUP(C324,'Weighted EI Retailers'!$A$1:$B$89,2,0),0)</f>
        <v>0</v>
      </c>
      <c r="N324">
        <v>0</v>
      </c>
      <c r="O324" s="14">
        <f t="shared" si="29"/>
        <v>0</v>
      </c>
      <c r="P324" s="14">
        <f t="shared" si="30"/>
        <v>0</v>
      </c>
      <c r="Q324" s="14">
        <f t="shared" si="31"/>
        <v>0</v>
      </c>
      <c r="R324" s="14">
        <f t="shared" si="28"/>
        <v>0</v>
      </c>
    </row>
    <row r="325" spans="2:18" x14ac:dyDescent="0.25">
      <c r="B325" t="s">
        <v>711</v>
      </c>
      <c r="C325" t="s">
        <v>918</v>
      </c>
      <c r="D325">
        <v>5771</v>
      </c>
      <c r="E325">
        <v>157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175</v>
      </c>
      <c r="M325">
        <f>_xlfn.IFNA(VLOOKUP(C325,'Weighted EI Retailers'!$A$1:$B$89,2,0),0)</f>
        <v>0</v>
      </c>
      <c r="N325">
        <v>0</v>
      </c>
      <c r="O325" s="14">
        <f t="shared" si="29"/>
        <v>0</v>
      </c>
      <c r="P325" s="14">
        <f t="shared" si="30"/>
        <v>0</v>
      </c>
      <c r="Q325" s="14">
        <f t="shared" si="31"/>
        <v>0</v>
      </c>
      <c r="R325" s="14">
        <f t="shared" si="28"/>
        <v>0</v>
      </c>
    </row>
    <row r="326" spans="2:18" x14ac:dyDescent="0.25">
      <c r="B326" t="s">
        <v>711</v>
      </c>
      <c r="C326" t="s">
        <v>915</v>
      </c>
      <c r="D326">
        <v>5771</v>
      </c>
      <c r="E326">
        <v>157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175</v>
      </c>
      <c r="M326">
        <f>_xlfn.IFNA(VLOOKUP(C326,'Weighted EI Retailers'!$A$1:$B$89,2,0),0)</f>
        <v>0</v>
      </c>
      <c r="N326">
        <v>0</v>
      </c>
      <c r="O326" s="14">
        <f t="shared" si="29"/>
        <v>0</v>
      </c>
      <c r="P326" s="14">
        <f t="shared" si="30"/>
        <v>0</v>
      </c>
      <c r="Q326" s="14">
        <f t="shared" si="31"/>
        <v>0</v>
      </c>
      <c r="R326" s="14">
        <f t="shared" si="28"/>
        <v>0</v>
      </c>
    </row>
    <row r="327" spans="2:18" x14ac:dyDescent="0.25">
      <c r="B327" t="s">
        <v>281</v>
      </c>
      <c r="C327" t="s">
        <v>921</v>
      </c>
      <c r="D327">
        <v>25003</v>
      </c>
      <c r="E327">
        <v>157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175</v>
      </c>
      <c r="M327">
        <f>_xlfn.IFNA(VLOOKUP(C327,'Weighted EI Retailers'!$A$1:$B$89,2,0),0)</f>
        <v>0</v>
      </c>
      <c r="N327">
        <v>0</v>
      </c>
      <c r="O327" s="14">
        <f t="shared" si="29"/>
        <v>0</v>
      </c>
      <c r="P327" s="14">
        <f t="shared" si="30"/>
        <v>0</v>
      </c>
      <c r="Q327" s="14">
        <f t="shared" si="31"/>
        <v>0</v>
      </c>
      <c r="R327" s="14">
        <f t="shared" si="28"/>
        <v>0</v>
      </c>
    </row>
    <row r="328" spans="2:18" x14ac:dyDescent="0.25">
      <c r="B328" t="s">
        <v>294</v>
      </c>
      <c r="C328" t="s">
        <v>914</v>
      </c>
      <c r="D328">
        <v>3667</v>
      </c>
      <c r="E328">
        <v>157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175</v>
      </c>
      <c r="M328">
        <f>_xlfn.IFNA(VLOOKUP(C328,'Weighted EI Retailers'!$A$1:$B$89,2,0),0)</f>
        <v>0</v>
      </c>
      <c r="N328">
        <v>0</v>
      </c>
      <c r="O328" s="14">
        <f t="shared" si="29"/>
        <v>0</v>
      </c>
      <c r="P328" s="14">
        <f t="shared" si="30"/>
        <v>0</v>
      </c>
      <c r="Q328" s="14">
        <f t="shared" si="31"/>
        <v>0</v>
      </c>
      <c r="R328" s="14">
        <f t="shared" si="28"/>
        <v>0</v>
      </c>
    </row>
    <row r="329" spans="2:18" x14ac:dyDescent="0.25">
      <c r="B329" t="s">
        <v>744</v>
      </c>
      <c r="C329" t="s">
        <v>922</v>
      </c>
      <c r="D329">
        <v>0</v>
      </c>
      <c r="E329">
        <v>157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175</v>
      </c>
      <c r="M329">
        <f>_xlfn.IFNA(VLOOKUP(C329,'Weighted EI Retailers'!$A$1:$B$89,2,0),0)</f>
        <v>0</v>
      </c>
      <c r="N329">
        <v>0</v>
      </c>
      <c r="O329" s="14">
        <f t="shared" si="29"/>
        <v>0</v>
      </c>
      <c r="P329" s="14">
        <f t="shared" si="30"/>
        <v>0</v>
      </c>
      <c r="Q329" s="14">
        <f t="shared" si="31"/>
        <v>0</v>
      </c>
      <c r="R329" s="14">
        <f t="shared" si="28"/>
        <v>0</v>
      </c>
    </row>
    <row r="330" spans="2:18" x14ac:dyDescent="0.25">
      <c r="B330" t="s">
        <v>309</v>
      </c>
      <c r="C330" t="s">
        <v>918</v>
      </c>
      <c r="D330">
        <v>6649</v>
      </c>
      <c r="E330">
        <v>157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175</v>
      </c>
      <c r="M330">
        <f>_xlfn.IFNA(VLOOKUP(C330,'Weighted EI Retailers'!$A$1:$B$89,2,0),0)</f>
        <v>0</v>
      </c>
      <c r="N330">
        <v>0</v>
      </c>
      <c r="O330" s="14">
        <f t="shared" si="29"/>
        <v>0</v>
      </c>
      <c r="P330" s="14">
        <f t="shared" si="30"/>
        <v>0</v>
      </c>
      <c r="Q330" s="14">
        <f t="shared" si="31"/>
        <v>0</v>
      </c>
      <c r="R330" s="14">
        <f t="shared" si="28"/>
        <v>0</v>
      </c>
    </row>
    <row r="331" spans="2:18" x14ac:dyDescent="0.25">
      <c r="B331" t="s">
        <v>314</v>
      </c>
      <c r="C331" t="s">
        <v>924</v>
      </c>
      <c r="D331">
        <v>9207</v>
      </c>
      <c r="E331">
        <v>157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175</v>
      </c>
      <c r="M331">
        <f>_xlfn.IFNA(VLOOKUP(C331,'Weighted EI Retailers'!$A$1:$B$89,2,0),0)</f>
        <v>0</v>
      </c>
      <c r="N331">
        <v>0</v>
      </c>
      <c r="O331" s="14">
        <f t="shared" si="29"/>
        <v>0</v>
      </c>
      <c r="P331" s="14">
        <f t="shared" si="30"/>
        <v>0</v>
      </c>
      <c r="Q331" s="14">
        <f t="shared" si="31"/>
        <v>0</v>
      </c>
      <c r="R331" s="14">
        <f t="shared" si="28"/>
        <v>0</v>
      </c>
    </row>
    <row r="332" spans="2:18" x14ac:dyDescent="0.25">
      <c r="B332" t="s">
        <v>314</v>
      </c>
      <c r="C332" t="s">
        <v>914</v>
      </c>
      <c r="D332">
        <v>14730</v>
      </c>
      <c r="E332">
        <v>157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175</v>
      </c>
      <c r="M332">
        <f>_xlfn.IFNA(VLOOKUP(C332,'Weighted EI Retailers'!$A$1:$B$89,2,0),0)</f>
        <v>0</v>
      </c>
      <c r="N332">
        <v>0</v>
      </c>
      <c r="O332" s="14">
        <f t="shared" si="29"/>
        <v>0</v>
      </c>
      <c r="P332" s="14">
        <f t="shared" si="30"/>
        <v>0</v>
      </c>
      <c r="Q332" s="14">
        <f t="shared" si="31"/>
        <v>0</v>
      </c>
      <c r="R332" s="14">
        <f t="shared" si="28"/>
        <v>0</v>
      </c>
    </row>
    <row r="333" spans="2:18" x14ac:dyDescent="0.25">
      <c r="B333" t="s">
        <v>601</v>
      </c>
      <c r="C333" t="s">
        <v>922</v>
      </c>
      <c r="D333">
        <v>3162</v>
      </c>
      <c r="E333">
        <v>157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175</v>
      </c>
      <c r="M333">
        <f>_xlfn.IFNA(VLOOKUP(C333,'Weighted EI Retailers'!$A$1:$B$89,2,0),0)</f>
        <v>0</v>
      </c>
      <c r="N333">
        <v>0</v>
      </c>
      <c r="O333" s="14">
        <f t="shared" si="29"/>
        <v>0</v>
      </c>
      <c r="P333" s="14">
        <f t="shared" si="30"/>
        <v>0</v>
      </c>
      <c r="Q333" s="14">
        <f t="shared" si="31"/>
        <v>0</v>
      </c>
      <c r="R333" s="14">
        <f t="shared" si="28"/>
        <v>0</v>
      </c>
    </row>
    <row r="334" spans="2:18" x14ac:dyDescent="0.25">
      <c r="B334" t="s">
        <v>601</v>
      </c>
      <c r="C334" t="s">
        <v>928</v>
      </c>
      <c r="D334">
        <v>3162</v>
      </c>
      <c r="E334">
        <v>157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175</v>
      </c>
      <c r="M334">
        <f>_xlfn.IFNA(VLOOKUP(C334,'Weighted EI Retailers'!$A$1:$B$89,2,0),0)</f>
        <v>0</v>
      </c>
      <c r="N334">
        <v>0</v>
      </c>
      <c r="O334" s="14">
        <f t="shared" si="29"/>
        <v>0</v>
      </c>
      <c r="P334" s="14">
        <f t="shared" si="30"/>
        <v>0</v>
      </c>
      <c r="Q334" s="14">
        <f t="shared" si="31"/>
        <v>0</v>
      </c>
      <c r="R334" s="14">
        <f t="shared" si="28"/>
        <v>0</v>
      </c>
    </row>
    <row r="335" spans="2:18" x14ac:dyDescent="0.25">
      <c r="B335" t="s">
        <v>602</v>
      </c>
      <c r="C335" t="s">
        <v>915</v>
      </c>
      <c r="D335">
        <v>2130</v>
      </c>
      <c r="E335">
        <v>157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175</v>
      </c>
      <c r="M335">
        <f>_xlfn.IFNA(VLOOKUP(C335,'Weighted EI Retailers'!$A$1:$B$89,2,0),0)</f>
        <v>0</v>
      </c>
      <c r="N335">
        <v>0</v>
      </c>
      <c r="O335" s="14">
        <f t="shared" si="29"/>
        <v>0</v>
      </c>
      <c r="P335" s="14">
        <f t="shared" si="30"/>
        <v>0</v>
      </c>
      <c r="Q335" s="14">
        <f t="shared" si="31"/>
        <v>0</v>
      </c>
      <c r="R335" s="14">
        <f t="shared" si="28"/>
        <v>0</v>
      </c>
    </row>
    <row r="336" spans="2:18" x14ac:dyDescent="0.25">
      <c r="B336" t="s">
        <v>325</v>
      </c>
      <c r="C336" t="s">
        <v>915</v>
      </c>
      <c r="D336">
        <v>10267</v>
      </c>
      <c r="E336">
        <v>157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175</v>
      </c>
      <c r="M336">
        <f>_xlfn.IFNA(VLOOKUP(C336,'Weighted EI Retailers'!$A$1:$B$89,2,0),0)</f>
        <v>0</v>
      </c>
      <c r="N336">
        <v>0</v>
      </c>
      <c r="O336" s="14">
        <f t="shared" si="29"/>
        <v>0</v>
      </c>
      <c r="P336" s="14">
        <f t="shared" si="30"/>
        <v>0</v>
      </c>
      <c r="Q336" s="14">
        <f t="shared" si="31"/>
        <v>0</v>
      </c>
      <c r="R336" s="14">
        <f t="shared" si="28"/>
        <v>0</v>
      </c>
    </row>
    <row r="337" spans="2:18" x14ac:dyDescent="0.25">
      <c r="B337" t="s">
        <v>603</v>
      </c>
      <c r="C337" t="s">
        <v>918</v>
      </c>
      <c r="D337">
        <v>5022</v>
      </c>
      <c r="E337">
        <v>157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175</v>
      </c>
      <c r="M337">
        <f>_xlfn.IFNA(VLOOKUP(C337,'Weighted EI Retailers'!$A$1:$B$89,2,0),0)</f>
        <v>0</v>
      </c>
      <c r="N337">
        <v>0</v>
      </c>
      <c r="O337" s="14">
        <f t="shared" si="29"/>
        <v>0</v>
      </c>
      <c r="P337" s="14">
        <f t="shared" si="30"/>
        <v>0</v>
      </c>
      <c r="Q337" s="14">
        <f t="shared" si="31"/>
        <v>0</v>
      </c>
      <c r="R337" s="14">
        <f t="shared" si="28"/>
        <v>0</v>
      </c>
    </row>
    <row r="338" spans="2:18" x14ac:dyDescent="0.25">
      <c r="B338" t="s">
        <v>603</v>
      </c>
      <c r="C338" t="s">
        <v>928</v>
      </c>
      <c r="D338">
        <v>5022</v>
      </c>
      <c r="E338">
        <v>157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175</v>
      </c>
      <c r="M338">
        <f>_xlfn.IFNA(VLOOKUP(C338,'Weighted EI Retailers'!$A$1:$B$89,2,0),0)</f>
        <v>0</v>
      </c>
      <c r="N338">
        <v>0</v>
      </c>
      <c r="O338" s="14">
        <f t="shared" si="29"/>
        <v>0</v>
      </c>
      <c r="P338" s="14">
        <f t="shared" si="30"/>
        <v>0</v>
      </c>
      <c r="Q338" s="14">
        <f t="shared" si="31"/>
        <v>0</v>
      </c>
      <c r="R338" s="14">
        <f t="shared" si="28"/>
        <v>0</v>
      </c>
    </row>
    <row r="339" spans="2:18" x14ac:dyDescent="0.25">
      <c r="B339" t="s">
        <v>712</v>
      </c>
      <c r="C339" t="s">
        <v>915</v>
      </c>
      <c r="D339">
        <v>27590</v>
      </c>
      <c r="E339">
        <v>157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175</v>
      </c>
      <c r="M339">
        <f>_xlfn.IFNA(VLOOKUP(C339,'Weighted EI Retailers'!$A$1:$B$89,2,0),0)</f>
        <v>0</v>
      </c>
      <c r="N339">
        <v>0</v>
      </c>
      <c r="O339" s="14">
        <f t="shared" si="29"/>
        <v>0</v>
      </c>
      <c r="P339" s="14">
        <f t="shared" si="30"/>
        <v>0</v>
      </c>
      <c r="Q339" s="14">
        <f t="shared" si="31"/>
        <v>0</v>
      </c>
      <c r="R339" s="14">
        <f t="shared" si="28"/>
        <v>0</v>
      </c>
    </row>
    <row r="340" spans="2:18" x14ac:dyDescent="0.25">
      <c r="B340" t="s">
        <v>354</v>
      </c>
      <c r="C340" t="s">
        <v>915</v>
      </c>
      <c r="D340">
        <v>10379</v>
      </c>
      <c r="E340">
        <v>157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175</v>
      </c>
      <c r="M340">
        <f>_xlfn.IFNA(VLOOKUP(C340,'Weighted EI Retailers'!$A$1:$B$89,2,0),0)</f>
        <v>0</v>
      </c>
      <c r="N340">
        <v>0</v>
      </c>
      <c r="O340" s="14">
        <f t="shared" si="29"/>
        <v>0</v>
      </c>
      <c r="P340" s="14">
        <f t="shared" si="30"/>
        <v>0</v>
      </c>
      <c r="Q340" s="14">
        <f t="shared" si="31"/>
        <v>0</v>
      </c>
      <c r="R340" s="14">
        <f t="shared" si="28"/>
        <v>0</v>
      </c>
    </row>
    <row r="341" spans="2:18" x14ac:dyDescent="0.25">
      <c r="B341" t="s">
        <v>359</v>
      </c>
      <c r="C341" t="s">
        <v>918</v>
      </c>
      <c r="D341">
        <v>8663</v>
      </c>
      <c r="E341">
        <v>157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175</v>
      </c>
      <c r="M341">
        <f>_xlfn.IFNA(VLOOKUP(C341,'Weighted EI Retailers'!$A$1:$B$89,2,0),0)</f>
        <v>0</v>
      </c>
      <c r="N341">
        <v>0</v>
      </c>
      <c r="O341" s="14">
        <f t="shared" si="29"/>
        <v>0</v>
      </c>
      <c r="P341" s="14">
        <f t="shared" si="30"/>
        <v>0</v>
      </c>
      <c r="Q341" s="14">
        <f t="shared" si="31"/>
        <v>0</v>
      </c>
      <c r="R341" s="14">
        <f t="shared" si="28"/>
        <v>0</v>
      </c>
    </row>
    <row r="342" spans="2:18" x14ac:dyDescent="0.25">
      <c r="B342" t="s">
        <v>745</v>
      </c>
      <c r="C342" t="s">
        <v>914</v>
      </c>
      <c r="D342">
        <v>4698</v>
      </c>
      <c r="E342">
        <v>157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175</v>
      </c>
      <c r="M342">
        <f>_xlfn.IFNA(VLOOKUP(C342,'Weighted EI Retailers'!$A$1:$B$89,2,0),0)</f>
        <v>0</v>
      </c>
      <c r="N342">
        <v>0</v>
      </c>
      <c r="O342" s="14">
        <f t="shared" si="29"/>
        <v>0</v>
      </c>
      <c r="P342" s="14">
        <f t="shared" si="30"/>
        <v>0</v>
      </c>
      <c r="Q342" s="14">
        <f t="shared" si="31"/>
        <v>0</v>
      </c>
      <c r="R342" s="14">
        <f t="shared" si="28"/>
        <v>0</v>
      </c>
    </row>
    <row r="343" spans="2:18" x14ac:dyDescent="0.25">
      <c r="B343" t="s">
        <v>608</v>
      </c>
      <c r="C343" t="s">
        <v>902</v>
      </c>
      <c r="D343">
        <v>2712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M343">
        <f>_xlfn.IFNA(VLOOKUP(C343,'Weighted EI Retailers'!$A$1:$B$89,2,0),0)</f>
        <v>0</v>
      </c>
      <c r="N343">
        <v>0</v>
      </c>
      <c r="O343" s="14">
        <f t="shared" si="29"/>
        <v>0</v>
      </c>
      <c r="P343" s="14">
        <f t="shared" si="30"/>
        <v>0</v>
      </c>
      <c r="Q343" s="14">
        <f t="shared" si="31"/>
        <v>0</v>
      </c>
      <c r="R343" s="14">
        <f t="shared" si="28"/>
        <v>0</v>
      </c>
    </row>
    <row r="344" spans="2:18" x14ac:dyDescent="0.25">
      <c r="B344" t="s">
        <v>714</v>
      </c>
      <c r="C344" t="s">
        <v>922</v>
      </c>
      <c r="D344">
        <v>2767</v>
      </c>
      <c r="E344">
        <v>157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175</v>
      </c>
      <c r="M344">
        <f>_xlfn.IFNA(VLOOKUP(C344,'Weighted EI Retailers'!$A$1:$B$89,2,0),0)</f>
        <v>0</v>
      </c>
      <c r="N344">
        <v>0</v>
      </c>
      <c r="O344" s="14">
        <f t="shared" si="29"/>
        <v>0</v>
      </c>
      <c r="P344" s="14">
        <f t="shared" si="30"/>
        <v>0</v>
      </c>
      <c r="Q344" s="14">
        <f t="shared" si="31"/>
        <v>0</v>
      </c>
      <c r="R344" s="14">
        <f t="shared" si="28"/>
        <v>0</v>
      </c>
    </row>
    <row r="345" spans="2:18" x14ac:dyDescent="0.25">
      <c r="B345" t="s">
        <v>715</v>
      </c>
      <c r="C345" t="s">
        <v>918</v>
      </c>
      <c r="D345">
        <v>2391</v>
      </c>
      <c r="E345">
        <v>157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175</v>
      </c>
      <c r="M345">
        <f>_xlfn.IFNA(VLOOKUP(C345,'Weighted EI Retailers'!$A$1:$B$89,2,0),0)</f>
        <v>0</v>
      </c>
      <c r="N345">
        <v>0</v>
      </c>
      <c r="O345" s="14">
        <f t="shared" si="29"/>
        <v>0</v>
      </c>
      <c r="P345" s="14">
        <f t="shared" si="30"/>
        <v>0</v>
      </c>
      <c r="Q345" s="14">
        <f t="shared" si="31"/>
        <v>0</v>
      </c>
      <c r="R345" s="14">
        <f t="shared" si="28"/>
        <v>0</v>
      </c>
    </row>
    <row r="346" spans="2:18" x14ac:dyDescent="0.25">
      <c r="B346" t="s">
        <v>716</v>
      </c>
      <c r="C346" t="s">
        <v>918</v>
      </c>
      <c r="D346">
        <v>3492</v>
      </c>
      <c r="E346">
        <v>157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175</v>
      </c>
      <c r="M346">
        <f>_xlfn.IFNA(VLOOKUP(C346,'Weighted EI Retailers'!$A$1:$B$89,2,0),0)</f>
        <v>0</v>
      </c>
      <c r="N346">
        <v>0</v>
      </c>
      <c r="O346" s="14">
        <f t="shared" si="29"/>
        <v>0</v>
      </c>
      <c r="P346" s="14">
        <f t="shared" si="30"/>
        <v>0</v>
      </c>
      <c r="Q346" s="14">
        <f t="shared" si="31"/>
        <v>0</v>
      </c>
      <c r="R346" s="14">
        <f t="shared" si="28"/>
        <v>0</v>
      </c>
    </row>
    <row r="347" spans="2:18" x14ac:dyDescent="0.25">
      <c r="B347" t="s">
        <v>716</v>
      </c>
      <c r="C347" t="s">
        <v>915</v>
      </c>
      <c r="D347">
        <v>3492</v>
      </c>
      <c r="E347">
        <v>157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175</v>
      </c>
      <c r="M347">
        <f>_xlfn.IFNA(VLOOKUP(C347,'Weighted EI Retailers'!$A$1:$B$89,2,0),0)</f>
        <v>0</v>
      </c>
      <c r="N347">
        <v>0</v>
      </c>
      <c r="O347" s="14">
        <f t="shared" si="29"/>
        <v>0</v>
      </c>
      <c r="P347" s="14">
        <f t="shared" si="30"/>
        <v>0</v>
      </c>
      <c r="Q347" s="14">
        <f t="shared" si="31"/>
        <v>0</v>
      </c>
      <c r="R347" s="14">
        <f t="shared" si="28"/>
        <v>0</v>
      </c>
    </row>
    <row r="348" spans="2:18" x14ac:dyDescent="0.25">
      <c r="B348" t="s">
        <v>619</v>
      </c>
      <c r="C348" t="s">
        <v>922</v>
      </c>
      <c r="D348">
        <v>12719</v>
      </c>
      <c r="E348">
        <v>157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175</v>
      </c>
      <c r="M348">
        <f>_xlfn.IFNA(VLOOKUP(C348,'Weighted EI Retailers'!$A$1:$B$89,2,0),0)</f>
        <v>0</v>
      </c>
      <c r="N348">
        <v>0</v>
      </c>
      <c r="O348" s="14">
        <f t="shared" si="29"/>
        <v>0</v>
      </c>
      <c r="P348" s="14">
        <f t="shared" si="30"/>
        <v>0</v>
      </c>
      <c r="Q348" s="14">
        <f t="shared" si="31"/>
        <v>0</v>
      </c>
      <c r="R348" s="14">
        <f t="shared" si="28"/>
        <v>0</v>
      </c>
    </row>
    <row r="349" spans="2:18" x14ac:dyDescent="0.25">
      <c r="B349" t="s">
        <v>717</v>
      </c>
      <c r="C349" t="s">
        <v>918</v>
      </c>
      <c r="D349">
        <v>7457</v>
      </c>
      <c r="E349">
        <v>157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175</v>
      </c>
      <c r="M349">
        <f>_xlfn.IFNA(VLOOKUP(C349,'Weighted EI Retailers'!$A$1:$B$89,2,0),0)</f>
        <v>0</v>
      </c>
      <c r="N349">
        <v>0</v>
      </c>
      <c r="O349" s="14">
        <f t="shared" si="29"/>
        <v>0</v>
      </c>
      <c r="P349" s="14">
        <f t="shared" si="30"/>
        <v>0</v>
      </c>
      <c r="Q349" s="14">
        <f t="shared" si="31"/>
        <v>0</v>
      </c>
      <c r="R349" s="14">
        <f t="shared" si="28"/>
        <v>0</v>
      </c>
    </row>
    <row r="350" spans="2:18" x14ac:dyDescent="0.25">
      <c r="B350" t="s">
        <v>717</v>
      </c>
      <c r="C350" t="s">
        <v>928</v>
      </c>
      <c r="D350">
        <v>7457</v>
      </c>
      <c r="E350">
        <v>157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175</v>
      </c>
      <c r="M350">
        <f>_xlfn.IFNA(VLOOKUP(C350,'Weighted EI Retailers'!$A$1:$B$89,2,0),0)</f>
        <v>0</v>
      </c>
      <c r="N350">
        <v>0</v>
      </c>
      <c r="O350" s="14">
        <f t="shared" si="29"/>
        <v>0</v>
      </c>
      <c r="P350" s="14">
        <f t="shared" si="30"/>
        <v>0</v>
      </c>
      <c r="Q350" s="14">
        <f t="shared" si="31"/>
        <v>0</v>
      </c>
      <c r="R350" s="14">
        <f t="shared" si="28"/>
        <v>0</v>
      </c>
    </row>
    <row r="351" spans="2:18" x14ac:dyDescent="0.25">
      <c r="B351" t="s">
        <v>620</v>
      </c>
      <c r="C351" t="s">
        <v>915</v>
      </c>
      <c r="D351">
        <v>828</v>
      </c>
      <c r="E351">
        <v>157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175</v>
      </c>
      <c r="M351">
        <f>_xlfn.IFNA(VLOOKUP(C351,'Weighted EI Retailers'!$A$1:$B$89,2,0),0)</f>
        <v>0</v>
      </c>
      <c r="N351">
        <v>0</v>
      </c>
      <c r="O351" s="14">
        <f t="shared" si="29"/>
        <v>0</v>
      </c>
      <c r="P351" s="14">
        <f t="shared" si="30"/>
        <v>0</v>
      </c>
      <c r="Q351" s="14">
        <f t="shared" si="31"/>
        <v>0</v>
      </c>
      <c r="R351" s="14">
        <f t="shared" si="28"/>
        <v>0</v>
      </c>
    </row>
    <row r="352" spans="2:18" x14ac:dyDescent="0.25">
      <c r="B352" t="s">
        <v>718</v>
      </c>
      <c r="C352" t="s">
        <v>922</v>
      </c>
      <c r="D352">
        <v>9326</v>
      </c>
      <c r="E352">
        <v>157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175</v>
      </c>
      <c r="M352">
        <f>_xlfn.IFNA(VLOOKUP(C352,'Weighted EI Retailers'!$A$1:$B$89,2,0),0)</f>
        <v>0</v>
      </c>
      <c r="N352">
        <v>0</v>
      </c>
      <c r="O352" s="14">
        <f t="shared" si="29"/>
        <v>0</v>
      </c>
      <c r="P352" s="14">
        <f t="shared" si="30"/>
        <v>0</v>
      </c>
      <c r="Q352" s="14">
        <f t="shared" si="31"/>
        <v>0</v>
      </c>
      <c r="R352" s="14">
        <f t="shared" si="28"/>
        <v>0</v>
      </c>
    </row>
    <row r="353" spans="2:18" x14ac:dyDescent="0.25">
      <c r="B353" t="s">
        <v>624</v>
      </c>
      <c r="C353" t="s">
        <v>922</v>
      </c>
      <c r="D353">
        <v>23610</v>
      </c>
      <c r="E353">
        <v>157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175</v>
      </c>
      <c r="M353">
        <f>_xlfn.IFNA(VLOOKUP(C353,'Weighted EI Retailers'!$A$1:$B$89,2,0),0)</f>
        <v>0</v>
      </c>
      <c r="N353">
        <v>0</v>
      </c>
      <c r="O353" s="14">
        <f t="shared" si="29"/>
        <v>0</v>
      </c>
      <c r="P353" s="14">
        <f t="shared" si="30"/>
        <v>0</v>
      </c>
      <c r="Q353" s="14">
        <f t="shared" si="31"/>
        <v>0</v>
      </c>
      <c r="R353" s="14">
        <f t="shared" si="28"/>
        <v>0</v>
      </c>
    </row>
    <row r="354" spans="2:18" x14ac:dyDescent="0.25">
      <c r="B354" t="s">
        <v>207</v>
      </c>
      <c r="C354" t="s">
        <v>914</v>
      </c>
      <c r="D354">
        <v>60</v>
      </c>
      <c r="E354">
        <v>157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175</v>
      </c>
      <c r="M354">
        <f>_xlfn.IFNA(VLOOKUP(C354,'Weighted EI Retailers'!$A$1:$B$89,2,0),0)</f>
        <v>0</v>
      </c>
      <c r="N354">
        <v>0</v>
      </c>
      <c r="O354" s="14">
        <f t="shared" si="29"/>
        <v>0</v>
      </c>
      <c r="P354" s="14">
        <f t="shared" si="30"/>
        <v>0</v>
      </c>
      <c r="Q354" s="14">
        <f t="shared" si="31"/>
        <v>0</v>
      </c>
      <c r="R354" s="14">
        <f t="shared" si="28"/>
        <v>0</v>
      </c>
    </row>
    <row r="355" spans="2:18" x14ac:dyDescent="0.25">
      <c r="B355" t="s">
        <v>606</v>
      </c>
      <c r="C355" t="s">
        <v>914</v>
      </c>
      <c r="D355">
        <v>9044</v>
      </c>
      <c r="E355">
        <v>157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175</v>
      </c>
      <c r="M355">
        <f>_xlfn.IFNA(VLOOKUP(C355,'Weighted EI Retailers'!$A$1:$B$89,2,0),0)</f>
        <v>0</v>
      </c>
      <c r="N355">
        <v>0</v>
      </c>
      <c r="O355" s="14">
        <f t="shared" si="29"/>
        <v>0</v>
      </c>
      <c r="P355" s="14">
        <f t="shared" si="30"/>
        <v>0</v>
      </c>
      <c r="Q355" s="14">
        <f t="shared" si="31"/>
        <v>0</v>
      </c>
      <c r="R355" s="14">
        <f t="shared" si="28"/>
        <v>0</v>
      </c>
    </row>
    <row r="356" spans="2:18" x14ac:dyDescent="0.25">
      <c r="B356" t="s">
        <v>607</v>
      </c>
      <c r="C356" t="s">
        <v>914</v>
      </c>
      <c r="D356">
        <v>0</v>
      </c>
      <c r="E356">
        <v>157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175</v>
      </c>
      <c r="M356">
        <f>_xlfn.IFNA(VLOOKUP(C356,'Weighted EI Retailers'!$A$1:$B$89,2,0),0)</f>
        <v>0</v>
      </c>
      <c r="N356">
        <v>264.74642879664697</v>
      </c>
      <c r="O356" s="14">
        <f t="shared" si="29"/>
        <v>0</v>
      </c>
      <c r="P356" s="14">
        <f t="shared" si="30"/>
        <v>0</v>
      </c>
      <c r="Q356" s="14">
        <f>ROUND(N356,0)</f>
        <v>265</v>
      </c>
      <c r="R356" s="14">
        <f t="shared" si="28"/>
        <v>0</v>
      </c>
    </row>
    <row r="357" spans="2:18" x14ac:dyDescent="0.25">
      <c r="B357" t="s">
        <v>984</v>
      </c>
      <c r="C357" t="s">
        <v>922</v>
      </c>
      <c r="D357">
        <v>0</v>
      </c>
      <c r="E357">
        <v>157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175</v>
      </c>
      <c r="M357">
        <f>_xlfn.IFNA(VLOOKUP(C357,'Weighted EI Retailers'!$A$1:$B$89,2,0),0)</f>
        <v>0</v>
      </c>
      <c r="N357">
        <v>0</v>
      </c>
      <c r="O357" s="14">
        <f t="shared" si="29"/>
        <v>0</v>
      </c>
      <c r="P357" s="14">
        <f t="shared" si="30"/>
        <v>0</v>
      </c>
      <c r="Q357" s="14">
        <f t="shared" si="31"/>
        <v>0</v>
      </c>
      <c r="R357" s="14">
        <f t="shared" si="28"/>
        <v>0</v>
      </c>
    </row>
    <row r="358" spans="2:18" x14ac:dyDescent="0.25">
      <c r="B358" t="s">
        <v>985</v>
      </c>
      <c r="C358" t="s">
        <v>902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f>_xlfn.IFNA(VLOOKUP(C358,'Weighted EI Retailers'!$A$1:$B$89,2,0),0)</f>
        <v>0</v>
      </c>
      <c r="N358">
        <v>0</v>
      </c>
      <c r="O358" s="14">
        <f t="shared" si="29"/>
        <v>0</v>
      </c>
      <c r="P358" s="14">
        <f t="shared" si="30"/>
        <v>0</v>
      </c>
      <c r="Q358" s="14">
        <f t="shared" si="31"/>
        <v>0</v>
      </c>
      <c r="R358" s="14">
        <f t="shared" si="28"/>
        <v>0</v>
      </c>
    </row>
    <row r="359" spans="2:18" x14ac:dyDescent="0.25">
      <c r="B359" t="s">
        <v>986</v>
      </c>
      <c r="C359" t="s">
        <v>922</v>
      </c>
      <c r="D359">
        <v>0</v>
      </c>
      <c r="E359">
        <v>157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175</v>
      </c>
      <c r="M359">
        <f>_xlfn.IFNA(VLOOKUP(C359,'Weighted EI Retailers'!$A$1:$B$89,2,0),0)</f>
        <v>0</v>
      </c>
      <c r="N359">
        <v>0</v>
      </c>
      <c r="O359" s="14">
        <f t="shared" si="29"/>
        <v>0</v>
      </c>
      <c r="P359" s="14">
        <f t="shared" si="30"/>
        <v>0</v>
      </c>
      <c r="Q359" s="14">
        <f t="shared" si="31"/>
        <v>0</v>
      </c>
      <c r="R359" s="14">
        <f t="shared" si="28"/>
        <v>0</v>
      </c>
    </row>
    <row r="360" spans="2:18" x14ac:dyDescent="0.25">
      <c r="B360" t="s">
        <v>720</v>
      </c>
      <c r="C360" t="s">
        <v>915</v>
      </c>
      <c r="D360">
        <v>88663</v>
      </c>
      <c r="E360">
        <v>157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175</v>
      </c>
      <c r="M360">
        <f>_xlfn.IFNA(VLOOKUP(C360,'Weighted EI Retailers'!$A$1:$B$89,2,0),0)</f>
        <v>0</v>
      </c>
      <c r="N360">
        <v>175.45916520158823</v>
      </c>
      <c r="O360" s="14">
        <f t="shared" si="29"/>
        <v>0</v>
      </c>
      <c r="P360" s="14">
        <f t="shared" si="30"/>
        <v>0</v>
      </c>
      <c r="Q360" s="14">
        <f>ROUND(N360,0)</f>
        <v>175</v>
      </c>
      <c r="R360" s="14">
        <f t="shared" si="28"/>
        <v>0</v>
      </c>
    </row>
    <row r="361" spans="2:18" x14ac:dyDescent="0.25">
      <c r="B361" t="s">
        <v>719</v>
      </c>
      <c r="C361" t="s">
        <v>915</v>
      </c>
      <c r="D361">
        <v>21881</v>
      </c>
      <c r="E361">
        <v>157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175</v>
      </c>
      <c r="M361">
        <f>_xlfn.IFNA(VLOOKUP(C361,'Weighted EI Retailers'!$A$1:$B$89,2,0),0)</f>
        <v>0</v>
      </c>
      <c r="N361">
        <v>0</v>
      </c>
      <c r="O361" s="14">
        <f t="shared" si="29"/>
        <v>0</v>
      </c>
      <c r="P361" s="14">
        <f t="shared" si="30"/>
        <v>0</v>
      </c>
      <c r="Q361" s="14">
        <f t="shared" si="31"/>
        <v>0</v>
      </c>
      <c r="R361" s="14">
        <f t="shared" si="28"/>
        <v>0</v>
      </c>
    </row>
    <row r="362" spans="2:18" x14ac:dyDescent="0.25">
      <c r="B362" t="s">
        <v>638</v>
      </c>
      <c r="C362" t="s">
        <v>922</v>
      </c>
      <c r="D362">
        <v>0</v>
      </c>
      <c r="E362">
        <v>157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175</v>
      </c>
      <c r="M362">
        <f>_xlfn.IFNA(VLOOKUP(C362,'Weighted EI Retailers'!$A$1:$B$89,2,0),0)</f>
        <v>0</v>
      </c>
      <c r="N362">
        <v>0</v>
      </c>
      <c r="O362" s="14">
        <f t="shared" si="29"/>
        <v>0</v>
      </c>
      <c r="P362" s="14">
        <f t="shared" si="30"/>
        <v>0</v>
      </c>
      <c r="Q362" s="14">
        <f t="shared" si="31"/>
        <v>0</v>
      </c>
      <c r="R362" s="14">
        <f t="shared" si="28"/>
        <v>0</v>
      </c>
    </row>
    <row r="363" spans="2:18" x14ac:dyDescent="0.25">
      <c r="B363" t="s">
        <v>638</v>
      </c>
      <c r="C363" t="s">
        <v>928</v>
      </c>
      <c r="D363">
        <v>0</v>
      </c>
      <c r="E363">
        <v>157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175</v>
      </c>
      <c r="M363">
        <f>_xlfn.IFNA(VLOOKUP(C363,'Weighted EI Retailers'!$A$1:$B$89,2,0),0)</f>
        <v>0</v>
      </c>
      <c r="N363">
        <v>0</v>
      </c>
      <c r="O363" s="14">
        <f t="shared" si="29"/>
        <v>0</v>
      </c>
      <c r="P363" s="14">
        <f t="shared" si="30"/>
        <v>0</v>
      </c>
      <c r="Q363" s="14">
        <f t="shared" si="31"/>
        <v>0</v>
      </c>
      <c r="R363" s="14">
        <f t="shared" si="28"/>
        <v>0</v>
      </c>
    </row>
    <row r="364" spans="2:18" x14ac:dyDescent="0.25">
      <c r="B364" t="s">
        <v>721</v>
      </c>
      <c r="C364" t="s">
        <v>915</v>
      </c>
      <c r="D364">
        <v>94756</v>
      </c>
      <c r="E364">
        <v>157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175</v>
      </c>
      <c r="M364">
        <f>_xlfn.IFNA(VLOOKUP(C364,'Weighted EI Retailers'!$A$1:$B$89,2,0),0)</f>
        <v>0</v>
      </c>
      <c r="N364">
        <v>0</v>
      </c>
      <c r="O364" s="14">
        <f t="shared" si="29"/>
        <v>0</v>
      </c>
      <c r="P364" s="14">
        <f t="shared" si="30"/>
        <v>0</v>
      </c>
      <c r="Q364" s="14">
        <f t="shared" si="31"/>
        <v>0</v>
      </c>
      <c r="R364" s="14">
        <f t="shared" si="28"/>
        <v>0</v>
      </c>
    </row>
    <row r="365" spans="2:18" x14ac:dyDescent="0.25">
      <c r="B365" t="s">
        <v>722</v>
      </c>
      <c r="C365" t="s">
        <v>922</v>
      </c>
      <c r="D365">
        <v>0</v>
      </c>
      <c r="E365">
        <v>157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175</v>
      </c>
      <c r="M365">
        <f>_xlfn.IFNA(VLOOKUP(C365,'Weighted EI Retailers'!$A$1:$B$89,2,0),0)</f>
        <v>0</v>
      </c>
      <c r="N365">
        <v>0</v>
      </c>
      <c r="O365" s="14">
        <f t="shared" si="29"/>
        <v>0</v>
      </c>
      <c r="P365" s="14">
        <f t="shared" si="30"/>
        <v>0</v>
      </c>
      <c r="Q365" s="14">
        <f t="shared" si="31"/>
        <v>0</v>
      </c>
      <c r="R365" s="14">
        <f t="shared" si="28"/>
        <v>0</v>
      </c>
    </row>
    <row r="366" spans="2:18" x14ac:dyDescent="0.25">
      <c r="B366" t="s">
        <v>723</v>
      </c>
      <c r="C366" t="s">
        <v>915</v>
      </c>
      <c r="D366">
        <v>13035</v>
      </c>
      <c r="E366">
        <v>157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175</v>
      </c>
      <c r="M366">
        <f>_xlfn.IFNA(VLOOKUP(C366,'Weighted EI Retailers'!$A$1:$B$89,2,0),0)</f>
        <v>0</v>
      </c>
      <c r="N366">
        <v>0</v>
      </c>
      <c r="O366" s="14">
        <f t="shared" si="29"/>
        <v>0</v>
      </c>
      <c r="P366" s="14">
        <f t="shared" si="30"/>
        <v>0</v>
      </c>
      <c r="Q366" s="14">
        <f t="shared" si="31"/>
        <v>0</v>
      </c>
      <c r="R366" s="14">
        <f t="shared" si="28"/>
        <v>0</v>
      </c>
    </row>
    <row r="367" spans="2:18" x14ac:dyDescent="0.25">
      <c r="B367" t="s">
        <v>724</v>
      </c>
      <c r="C367" t="s">
        <v>918</v>
      </c>
      <c r="D367">
        <v>40577</v>
      </c>
      <c r="E367">
        <v>157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175</v>
      </c>
      <c r="M367">
        <f>_xlfn.IFNA(VLOOKUP(C367,'Weighted EI Retailers'!$A$1:$B$89,2,0),0)</f>
        <v>0</v>
      </c>
      <c r="N367">
        <v>0</v>
      </c>
      <c r="O367" s="14">
        <f t="shared" si="29"/>
        <v>0</v>
      </c>
      <c r="P367" s="14">
        <f t="shared" si="30"/>
        <v>0</v>
      </c>
      <c r="Q367" s="14">
        <f t="shared" si="31"/>
        <v>0</v>
      </c>
      <c r="R367" s="14">
        <f t="shared" si="28"/>
        <v>0</v>
      </c>
    </row>
    <row r="368" spans="2:18" x14ac:dyDescent="0.25">
      <c r="B368" t="s">
        <v>724</v>
      </c>
      <c r="C368" t="s">
        <v>915</v>
      </c>
      <c r="D368">
        <v>40577</v>
      </c>
      <c r="E368">
        <v>157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175</v>
      </c>
      <c r="M368">
        <f>_xlfn.IFNA(VLOOKUP(C368,'Weighted EI Retailers'!$A$1:$B$89,2,0),0)</f>
        <v>0</v>
      </c>
      <c r="N368">
        <v>0</v>
      </c>
      <c r="O368" s="14">
        <f t="shared" si="29"/>
        <v>0</v>
      </c>
      <c r="P368" s="14">
        <f t="shared" si="30"/>
        <v>0</v>
      </c>
      <c r="Q368" s="14">
        <f t="shared" si="31"/>
        <v>0</v>
      </c>
      <c r="R368" s="14">
        <f t="shared" si="28"/>
        <v>0</v>
      </c>
    </row>
    <row r="369" spans="2:18" x14ac:dyDescent="0.25">
      <c r="B369" t="s">
        <v>725</v>
      </c>
      <c r="C369" t="s">
        <v>922</v>
      </c>
      <c r="D369">
        <v>52650</v>
      </c>
      <c r="E369">
        <v>157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175</v>
      </c>
      <c r="M369">
        <f>_xlfn.IFNA(VLOOKUP(C369,'Weighted EI Retailers'!$A$1:$B$89,2,0),0)</f>
        <v>0</v>
      </c>
      <c r="N369">
        <v>0</v>
      </c>
      <c r="O369" s="14">
        <f t="shared" si="29"/>
        <v>0</v>
      </c>
      <c r="P369" s="14">
        <f t="shared" si="30"/>
        <v>0</v>
      </c>
      <c r="Q369" s="14">
        <f t="shared" si="31"/>
        <v>0</v>
      </c>
      <c r="R369" s="14">
        <f t="shared" si="28"/>
        <v>0</v>
      </c>
    </row>
    <row r="370" spans="2:18" x14ac:dyDescent="0.25">
      <c r="B370" t="s">
        <v>726</v>
      </c>
      <c r="C370" t="s">
        <v>922</v>
      </c>
      <c r="D370">
        <v>713</v>
      </c>
      <c r="E370">
        <v>157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175</v>
      </c>
      <c r="M370">
        <f>_xlfn.IFNA(VLOOKUP(C370,'Weighted EI Retailers'!$A$1:$B$89,2,0),0)</f>
        <v>0</v>
      </c>
      <c r="N370">
        <v>448.14729455947054</v>
      </c>
      <c r="O370" s="14">
        <f t="shared" si="29"/>
        <v>0</v>
      </c>
      <c r="P370" s="14">
        <f t="shared" si="30"/>
        <v>0</v>
      </c>
      <c r="Q370" s="14">
        <f>ROUND(N370,0)</f>
        <v>448</v>
      </c>
      <c r="R370" s="14">
        <f t="shared" si="28"/>
        <v>0</v>
      </c>
    </row>
    <row r="371" spans="2:18" x14ac:dyDescent="0.25">
      <c r="B371" t="s">
        <v>726</v>
      </c>
      <c r="C371" t="s">
        <v>928</v>
      </c>
      <c r="D371">
        <v>713</v>
      </c>
      <c r="E371">
        <v>157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</v>
      </c>
      <c r="M371">
        <f>_xlfn.IFNA(VLOOKUP(C371,'Weighted EI Retailers'!$A$1:$B$89,2,0),0)</f>
        <v>0</v>
      </c>
      <c r="N371">
        <v>396.26415490288224</v>
      </c>
      <c r="O371" s="14">
        <f t="shared" si="29"/>
        <v>0</v>
      </c>
      <c r="P371" s="14">
        <f t="shared" si="30"/>
        <v>0</v>
      </c>
      <c r="Q371" s="14">
        <f>ROUND(N371,0)</f>
        <v>396</v>
      </c>
      <c r="R371" s="14">
        <f t="shared" si="28"/>
        <v>0</v>
      </c>
    </row>
    <row r="372" spans="2:18" x14ac:dyDescent="0.25">
      <c r="B372" t="s">
        <v>727</v>
      </c>
      <c r="C372" t="s">
        <v>918</v>
      </c>
      <c r="D372">
        <v>2311</v>
      </c>
      <c r="E372">
        <v>157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175</v>
      </c>
      <c r="M372">
        <f>_xlfn.IFNA(VLOOKUP(C372,'Weighted EI Retailers'!$A$1:$B$89,2,0),0)</f>
        <v>0</v>
      </c>
      <c r="N372">
        <v>0</v>
      </c>
      <c r="O372" s="14">
        <f t="shared" si="29"/>
        <v>0</v>
      </c>
      <c r="P372" s="14">
        <f t="shared" si="30"/>
        <v>0</v>
      </c>
      <c r="Q372" s="14">
        <f t="shared" si="31"/>
        <v>0</v>
      </c>
      <c r="R372" s="14">
        <f t="shared" si="28"/>
        <v>0</v>
      </c>
    </row>
    <row r="373" spans="2:18" x14ac:dyDescent="0.25">
      <c r="B373" t="s">
        <v>727</v>
      </c>
      <c r="C373" t="s">
        <v>928</v>
      </c>
      <c r="D373">
        <v>2311</v>
      </c>
      <c r="E373">
        <v>157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175</v>
      </c>
      <c r="M373">
        <f>_xlfn.IFNA(VLOOKUP(C373,'Weighted EI Retailers'!$A$1:$B$89,2,0),0)</f>
        <v>0</v>
      </c>
      <c r="N373">
        <v>0</v>
      </c>
      <c r="O373" s="14">
        <f t="shared" si="29"/>
        <v>0</v>
      </c>
      <c r="P373" s="14">
        <f t="shared" si="30"/>
        <v>0</v>
      </c>
      <c r="Q373" s="14">
        <f t="shared" si="31"/>
        <v>0</v>
      </c>
      <c r="R373" s="14">
        <f t="shared" si="28"/>
        <v>0</v>
      </c>
    </row>
    <row r="374" spans="2:18" x14ac:dyDescent="0.25">
      <c r="B374" t="s">
        <v>667</v>
      </c>
      <c r="C374" t="s">
        <v>915</v>
      </c>
      <c r="D374">
        <v>2100</v>
      </c>
      <c r="E374">
        <v>157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175</v>
      </c>
      <c r="M374">
        <f>_xlfn.IFNA(VLOOKUP(C374,'Weighted EI Retailers'!$A$1:$B$89,2,0),0)</f>
        <v>0</v>
      </c>
      <c r="N374">
        <v>0</v>
      </c>
      <c r="O374" s="14">
        <f t="shared" si="29"/>
        <v>0</v>
      </c>
      <c r="P374" s="14">
        <f t="shared" si="30"/>
        <v>0</v>
      </c>
      <c r="Q374" s="14">
        <f t="shared" si="31"/>
        <v>0</v>
      </c>
      <c r="R374" s="14">
        <f t="shared" si="28"/>
        <v>0</v>
      </c>
    </row>
    <row r="375" spans="2:18" x14ac:dyDescent="0.25">
      <c r="B375" t="s">
        <v>787</v>
      </c>
      <c r="C375" t="s">
        <v>925</v>
      </c>
      <c r="D375">
        <v>1519</v>
      </c>
      <c r="E375">
        <v>157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</v>
      </c>
      <c r="M375">
        <f>_xlfn.IFNA(VLOOKUP(C375,'Weighted EI Retailers'!$A$1:$B$89,2,0),0)</f>
        <v>0</v>
      </c>
      <c r="N375">
        <v>0</v>
      </c>
      <c r="O375" s="14">
        <f t="shared" si="29"/>
        <v>0</v>
      </c>
      <c r="P375" s="14">
        <f t="shared" si="30"/>
        <v>0</v>
      </c>
      <c r="Q375" s="14">
        <f t="shared" si="31"/>
        <v>0</v>
      </c>
      <c r="R375" s="14">
        <f t="shared" si="28"/>
        <v>0</v>
      </c>
    </row>
    <row r="376" spans="2:18" x14ac:dyDescent="0.25">
      <c r="B376" t="s">
        <v>925</v>
      </c>
      <c r="C376" t="s">
        <v>914</v>
      </c>
      <c r="D376">
        <v>1600</v>
      </c>
      <c r="E376">
        <v>157</v>
      </c>
      <c r="F376">
        <v>0</v>
      </c>
      <c r="G376" s="8">
        <v>0</v>
      </c>
      <c r="H376">
        <v>0</v>
      </c>
      <c r="I376">
        <v>0</v>
      </c>
      <c r="J376" s="8">
        <v>624</v>
      </c>
      <c r="K376">
        <v>175</v>
      </c>
      <c r="M376">
        <f>_xlfn.IFNA(VLOOKUP(C376,'Weighted EI Retailers'!$A$1:$B$89,2,0),0)</f>
        <v>0</v>
      </c>
      <c r="N376">
        <v>0</v>
      </c>
      <c r="O376" s="14">
        <f t="shared" si="29"/>
        <v>0</v>
      </c>
      <c r="P376" s="14">
        <f t="shared" si="30"/>
        <v>0</v>
      </c>
      <c r="Q376" s="14">
        <f t="shared" si="31"/>
        <v>0</v>
      </c>
      <c r="R376" s="14">
        <f t="shared" si="28"/>
        <v>624</v>
      </c>
    </row>
    <row r="377" spans="2:18" x14ac:dyDescent="0.25">
      <c r="B377" t="s">
        <v>787</v>
      </c>
      <c r="C377" t="s">
        <v>914</v>
      </c>
      <c r="D377">
        <v>30000</v>
      </c>
      <c r="E377">
        <v>157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175</v>
      </c>
      <c r="M377">
        <f>_xlfn.IFNA(VLOOKUP(C377,'Weighted EI Retailers'!$A$1:$B$89,2,0),0)</f>
        <v>0</v>
      </c>
      <c r="N377">
        <v>0</v>
      </c>
      <c r="O377" s="14">
        <f t="shared" si="29"/>
        <v>0</v>
      </c>
      <c r="P377" s="14">
        <f t="shared" si="30"/>
        <v>0</v>
      </c>
      <c r="Q377" s="14">
        <f t="shared" si="31"/>
        <v>0</v>
      </c>
      <c r="R377" s="14">
        <f t="shared" si="28"/>
        <v>0</v>
      </c>
    </row>
    <row r="378" spans="2:18" x14ac:dyDescent="0.25">
      <c r="B378" t="s">
        <v>671</v>
      </c>
      <c r="C378" t="s">
        <v>918</v>
      </c>
      <c r="D378">
        <v>400</v>
      </c>
      <c r="E378">
        <v>157</v>
      </c>
      <c r="F378">
        <v>0</v>
      </c>
      <c r="G378" s="8">
        <v>0</v>
      </c>
      <c r="H378">
        <v>0</v>
      </c>
      <c r="I378">
        <v>0</v>
      </c>
      <c r="J378">
        <v>0</v>
      </c>
      <c r="K378">
        <v>175</v>
      </c>
      <c r="M378">
        <f>_xlfn.IFNA(VLOOKUP(C378,'Weighted EI Retailers'!$A$1:$B$89,2,0),0)</f>
        <v>0</v>
      </c>
      <c r="N378">
        <v>0</v>
      </c>
      <c r="O378" s="14">
        <f t="shared" si="29"/>
        <v>0</v>
      </c>
      <c r="P378" s="14">
        <f t="shared" si="30"/>
        <v>0</v>
      </c>
      <c r="Q378" s="14">
        <f t="shared" si="31"/>
        <v>0</v>
      </c>
      <c r="R378" s="14">
        <f t="shared" si="28"/>
        <v>0</v>
      </c>
    </row>
    <row r="379" spans="2:18" x14ac:dyDescent="0.25">
      <c r="B379" t="s">
        <v>671</v>
      </c>
      <c r="C379" t="s">
        <v>928</v>
      </c>
      <c r="D379">
        <v>400</v>
      </c>
      <c r="E379">
        <v>157</v>
      </c>
      <c r="F379">
        <v>0</v>
      </c>
      <c r="G379" s="8">
        <v>0</v>
      </c>
      <c r="H379">
        <v>0</v>
      </c>
      <c r="I379">
        <v>0</v>
      </c>
      <c r="J379">
        <v>0</v>
      </c>
      <c r="K379">
        <v>175</v>
      </c>
      <c r="M379">
        <f>_xlfn.IFNA(VLOOKUP(C379,'Weighted EI Retailers'!$A$1:$B$89,2,0),0)</f>
        <v>0</v>
      </c>
      <c r="N379">
        <v>0</v>
      </c>
      <c r="O379" s="14">
        <f t="shared" si="29"/>
        <v>0</v>
      </c>
      <c r="P379" s="14">
        <f t="shared" si="30"/>
        <v>0</v>
      </c>
      <c r="Q379" s="14">
        <f t="shared" si="31"/>
        <v>0</v>
      </c>
      <c r="R379" s="14">
        <f t="shared" si="28"/>
        <v>0</v>
      </c>
    </row>
    <row r="380" spans="2:18" x14ac:dyDescent="0.25">
      <c r="B380" t="s">
        <v>693</v>
      </c>
      <c r="C380" t="s">
        <v>915</v>
      </c>
      <c r="D380">
        <v>400</v>
      </c>
      <c r="E380">
        <v>157</v>
      </c>
      <c r="F380">
        <v>0</v>
      </c>
      <c r="G380" s="8">
        <v>0</v>
      </c>
      <c r="H380">
        <v>0</v>
      </c>
      <c r="I380">
        <v>0</v>
      </c>
      <c r="J380">
        <v>0</v>
      </c>
      <c r="K380">
        <v>175</v>
      </c>
      <c r="M380">
        <f>_xlfn.IFNA(VLOOKUP(C380,'Weighted EI Retailers'!$A$1:$B$89,2,0),0)</f>
        <v>0</v>
      </c>
      <c r="N380">
        <v>0</v>
      </c>
      <c r="O380" s="14">
        <f t="shared" si="29"/>
        <v>0</v>
      </c>
      <c r="P380" s="14">
        <f t="shared" si="30"/>
        <v>0</v>
      </c>
      <c r="Q380" s="14">
        <f t="shared" si="31"/>
        <v>0</v>
      </c>
      <c r="R380" s="14">
        <f t="shared" si="28"/>
        <v>0</v>
      </c>
    </row>
    <row r="381" spans="2:18" x14ac:dyDescent="0.25">
      <c r="B381" t="s">
        <v>40</v>
      </c>
      <c r="C381" t="s">
        <v>915</v>
      </c>
      <c r="D381">
        <v>5375</v>
      </c>
      <c r="E381">
        <v>157</v>
      </c>
      <c r="F381">
        <v>0</v>
      </c>
      <c r="G381" s="8">
        <v>0</v>
      </c>
      <c r="H381">
        <v>0</v>
      </c>
      <c r="I381">
        <v>0</v>
      </c>
      <c r="J381">
        <v>0</v>
      </c>
      <c r="K381">
        <v>175</v>
      </c>
      <c r="M381">
        <f>_xlfn.IFNA(VLOOKUP(C381,'Weighted EI Retailers'!$A$1:$B$89,2,0),0)</f>
        <v>0</v>
      </c>
      <c r="N381">
        <v>0</v>
      </c>
      <c r="O381" s="14">
        <f t="shared" si="29"/>
        <v>0</v>
      </c>
      <c r="P381" s="14">
        <f t="shared" si="30"/>
        <v>0</v>
      </c>
      <c r="Q381" s="14">
        <f t="shared" si="31"/>
        <v>0</v>
      </c>
      <c r="R381" s="14">
        <f t="shared" si="28"/>
        <v>0</v>
      </c>
    </row>
    <row r="382" spans="2:18" x14ac:dyDescent="0.25">
      <c r="B382" t="s">
        <v>780</v>
      </c>
      <c r="C382" t="s">
        <v>918</v>
      </c>
      <c r="D382">
        <v>8200</v>
      </c>
      <c r="E382">
        <v>157</v>
      </c>
      <c r="F382">
        <v>0</v>
      </c>
      <c r="G382" s="8">
        <v>0</v>
      </c>
      <c r="H382">
        <v>0</v>
      </c>
      <c r="I382">
        <v>0</v>
      </c>
      <c r="J382">
        <v>0</v>
      </c>
      <c r="K382">
        <v>175</v>
      </c>
      <c r="M382">
        <f>_xlfn.IFNA(VLOOKUP(C382,'Weighted EI Retailers'!$A$1:$B$89,2,0),0)</f>
        <v>0</v>
      </c>
      <c r="N382">
        <v>0</v>
      </c>
      <c r="O382" s="14">
        <f t="shared" si="29"/>
        <v>0</v>
      </c>
      <c r="P382" s="14">
        <f t="shared" si="30"/>
        <v>0</v>
      </c>
      <c r="Q382" s="14">
        <f t="shared" si="31"/>
        <v>0</v>
      </c>
      <c r="R382" s="14">
        <f t="shared" si="28"/>
        <v>0</v>
      </c>
    </row>
    <row r="383" spans="2:18" x14ac:dyDescent="0.25">
      <c r="B383" t="s">
        <v>672</v>
      </c>
      <c r="C383" t="s">
        <v>918</v>
      </c>
      <c r="D383">
        <v>0</v>
      </c>
      <c r="E383">
        <v>157</v>
      </c>
      <c r="F383">
        <v>0</v>
      </c>
      <c r="G383" s="8">
        <v>0</v>
      </c>
      <c r="H383">
        <v>0</v>
      </c>
      <c r="I383">
        <v>0</v>
      </c>
      <c r="J383">
        <v>0</v>
      </c>
      <c r="K383">
        <v>175</v>
      </c>
      <c r="M383">
        <f>_xlfn.IFNA(VLOOKUP(C383,'Weighted EI Retailers'!$A$1:$B$89,2,0),0)</f>
        <v>0</v>
      </c>
      <c r="N383">
        <v>0</v>
      </c>
      <c r="O383" s="14">
        <f t="shared" si="29"/>
        <v>0</v>
      </c>
      <c r="P383" s="14">
        <f t="shared" si="30"/>
        <v>0</v>
      </c>
      <c r="Q383" s="14">
        <f t="shared" si="31"/>
        <v>0</v>
      </c>
      <c r="R383" s="14">
        <f t="shared" si="28"/>
        <v>0</v>
      </c>
    </row>
    <row r="384" spans="2:18" x14ac:dyDescent="0.25">
      <c r="B384" t="s">
        <v>673</v>
      </c>
      <c r="C384" t="s">
        <v>918</v>
      </c>
      <c r="D384">
        <v>0</v>
      </c>
      <c r="E384">
        <v>157</v>
      </c>
      <c r="F384">
        <v>0</v>
      </c>
      <c r="G384" s="8">
        <v>0</v>
      </c>
      <c r="H384">
        <v>0</v>
      </c>
      <c r="I384">
        <v>0</v>
      </c>
      <c r="J384">
        <v>0</v>
      </c>
      <c r="K384">
        <v>175</v>
      </c>
      <c r="M384">
        <f>_xlfn.IFNA(VLOOKUP(C384,'Weighted EI Retailers'!$A$1:$B$89,2,0),0)</f>
        <v>0</v>
      </c>
      <c r="N384">
        <v>0</v>
      </c>
      <c r="O384" s="14">
        <f t="shared" si="29"/>
        <v>0</v>
      </c>
      <c r="P384" s="14">
        <f t="shared" si="30"/>
        <v>0</v>
      </c>
      <c r="Q384" s="14">
        <f t="shared" si="31"/>
        <v>0</v>
      </c>
      <c r="R384" s="14">
        <f t="shared" si="28"/>
        <v>0</v>
      </c>
    </row>
    <row r="385" spans="2:18" x14ac:dyDescent="0.25">
      <c r="B385" t="s">
        <v>728</v>
      </c>
      <c r="C385" t="s">
        <v>922</v>
      </c>
      <c r="D385">
        <v>520</v>
      </c>
      <c r="E385">
        <v>157</v>
      </c>
      <c r="F385">
        <v>0</v>
      </c>
      <c r="G385" s="8">
        <v>0</v>
      </c>
      <c r="H385">
        <v>0</v>
      </c>
      <c r="I385">
        <v>0</v>
      </c>
      <c r="J385">
        <v>0</v>
      </c>
      <c r="K385">
        <v>175</v>
      </c>
      <c r="M385">
        <f>_xlfn.IFNA(VLOOKUP(C385,'Weighted EI Retailers'!$A$1:$B$89,2,0),0)</f>
        <v>0</v>
      </c>
      <c r="N385">
        <v>0</v>
      </c>
      <c r="O385" s="14">
        <f t="shared" si="29"/>
        <v>0</v>
      </c>
      <c r="P385" s="14">
        <f t="shared" si="30"/>
        <v>0</v>
      </c>
      <c r="Q385" s="14">
        <f t="shared" si="31"/>
        <v>0</v>
      </c>
      <c r="R385" s="14">
        <f t="shared" si="28"/>
        <v>0</v>
      </c>
    </row>
    <row r="386" spans="2:18" x14ac:dyDescent="0.25">
      <c r="B386" t="s">
        <v>728</v>
      </c>
      <c r="C386" t="s">
        <v>928</v>
      </c>
      <c r="D386">
        <v>520</v>
      </c>
      <c r="E386">
        <v>157</v>
      </c>
      <c r="F386">
        <v>0</v>
      </c>
      <c r="G386" s="8">
        <v>0</v>
      </c>
      <c r="H386">
        <v>0</v>
      </c>
      <c r="I386">
        <v>0</v>
      </c>
      <c r="J386">
        <v>0</v>
      </c>
      <c r="K386">
        <v>175</v>
      </c>
      <c r="M386">
        <f>_xlfn.IFNA(VLOOKUP(C386,'Weighted EI Retailers'!$A$1:$B$89,2,0),0)</f>
        <v>0</v>
      </c>
      <c r="N386">
        <v>0</v>
      </c>
      <c r="O386" s="14">
        <f t="shared" si="29"/>
        <v>0</v>
      </c>
      <c r="P386" s="14">
        <f t="shared" si="30"/>
        <v>0</v>
      </c>
      <c r="Q386" s="14">
        <f t="shared" si="31"/>
        <v>0</v>
      </c>
      <c r="R386" s="14">
        <f t="shared" ref="R386:R449" si="32">J386</f>
        <v>0</v>
      </c>
    </row>
    <row r="387" spans="2:18" x14ac:dyDescent="0.25">
      <c r="B387" t="s">
        <v>188</v>
      </c>
      <c r="C387" t="s">
        <v>922</v>
      </c>
      <c r="D387">
        <v>2357</v>
      </c>
      <c r="E387">
        <v>157</v>
      </c>
      <c r="F387">
        <v>0</v>
      </c>
      <c r="G387" s="8">
        <v>0</v>
      </c>
      <c r="H387">
        <v>0</v>
      </c>
      <c r="I387">
        <v>0</v>
      </c>
      <c r="J387">
        <v>0</v>
      </c>
      <c r="K387">
        <v>175</v>
      </c>
      <c r="M387">
        <f>_xlfn.IFNA(VLOOKUP(C387,'Weighted EI Retailers'!$A$1:$B$89,2,0),0)</f>
        <v>0</v>
      </c>
      <c r="N387">
        <v>0</v>
      </c>
      <c r="O387" s="14">
        <f t="shared" ref="O387:O450" si="33">H387</f>
        <v>0</v>
      </c>
      <c r="P387" s="14">
        <f t="shared" ref="P387:P450" si="34">I387</f>
        <v>0</v>
      </c>
      <c r="Q387" s="14">
        <f t="shared" ref="Q387:Q450" si="35">ROUND(IF(M387&gt;0,SUM(L387:M387),L387),0)</f>
        <v>0</v>
      </c>
      <c r="R387" s="14">
        <f t="shared" si="32"/>
        <v>0</v>
      </c>
    </row>
    <row r="388" spans="2:18" x14ac:dyDescent="0.25">
      <c r="B388" t="s">
        <v>188</v>
      </c>
      <c r="C388" t="s">
        <v>928</v>
      </c>
      <c r="D388">
        <v>2357</v>
      </c>
      <c r="E388">
        <v>157</v>
      </c>
      <c r="F388">
        <v>0</v>
      </c>
      <c r="G388" s="8">
        <v>0</v>
      </c>
      <c r="H388">
        <v>0</v>
      </c>
      <c r="I388">
        <v>0</v>
      </c>
      <c r="J388">
        <v>0</v>
      </c>
      <c r="K388">
        <v>175</v>
      </c>
      <c r="M388">
        <f>_xlfn.IFNA(VLOOKUP(C388,'Weighted EI Retailers'!$A$1:$B$89,2,0),0)</f>
        <v>0</v>
      </c>
      <c r="N388">
        <v>0</v>
      </c>
      <c r="O388" s="14">
        <f t="shared" si="33"/>
        <v>0</v>
      </c>
      <c r="P388" s="14">
        <f t="shared" si="34"/>
        <v>0</v>
      </c>
      <c r="Q388" s="14">
        <f t="shared" si="35"/>
        <v>0</v>
      </c>
      <c r="R388" s="14">
        <f t="shared" si="32"/>
        <v>0</v>
      </c>
    </row>
    <row r="389" spans="2:18" x14ac:dyDescent="0.25">
      <c r="B389" t="s">
        <v>678</v>
      </c>
      <c r="C389" t="s">
        <v>915</v>
      </c>
      <c r="D389">
        <v>0</v>
      </c>
      <c r="E389">
        <v>157</v>
      </c>
      <c r="F389">
        <v>0</v>
      </c>
      <c r="G389" s="8">
        <v>0</v>
      </c>
      <c r="H389">
        <v>0</v>
      </c>
      <c r="I389">
        <v>0</v>
      </c>
      <c r="J389">
        <v>0</v>
      </c>
      <c r="K389">
        <v>175</v>
      </c>
      <c r="M389">
        <f>_xlfn.IFNA(VLOOKUP(C389,'Weighted EI Retailers'!$A$1:$B$89,2,0),0)</f>
        <v>0</v>
      </c>
      <c r="N389">
        <v>0</v>
      </c>
      <c r="O389" s="14">
        <f t="shared" si="33"/>
        <v>0</v>
      </c>
      <c r="P389" s="14">
        <f t="shared" si="34"/>
        <v>0</v>
      </c>
      <c r="Q389" s="14">
        <f t="shared" si="35"/>
        <v>0</v>
      </c>
      <c r="R389" s="14">
        <f t="shared" si="32"/>
        <v>0</v>
      </c>
    </row>
    <row r="390" spans="2:18" x14ac:dyDescent="0.25">
      <c r="B390" t="s">
        <v>679</v>
      </c>
      <c r="C390" t="s">
        <v>915</v>
      </c>
      <c r="D390">
        <v>700</v>
      </c>
      <c r="E390">
        <v>157</v>
      </c>
      <c r="F390">
        <v>0</v>
      </c>
      <c r="G390" s="8">
        <v>0</v>
      </c>
      <c r="H390">
        <v>0</v>
      </c>
      <c r="I390">
        <v>0</v>
      </c>
      <c r="J390">
        <v>0</v>
      </c>
      <c r="K390">
        <v>175</v>
      </c>
      <c r="M390">
        <f>_xlfn.IFNA(VLOOKUP(C390,'Weighted EI Retailers'!$A$1:$B$89,2,0),0)</f>
        <v>0</v>
      </c>
      <c r="N390">
        <v>0</v>
      </c>
      <c r="O390" s="14">
        <f t="shared" si="33"/>
        <v>0</v>
      </c>
      <c r="P390" s="14">
        <f t="shared" si="34"/>
        <v>0</v>
      </c>
      <c r="Q390" s="14">
        <f t="shared" si="35"/>
        <v>0</v>
      </c>
      <c r="R390" s="14">
        <f t="shared" si="32"/>
        <v>0</v>
      </c>
    </row>
    <row r="391" spans="2:18" x14ac:dyDescent="0.25">
      <c r="B391" t="s">
        <v>781</v>
      </c>
      <c r="C391" t="s">
        <v>915</v>
      </c>
      <c r="D391">
        <v>0</v>
      </c>
      <c r="E391">
        <v>157</v>
      </c>
      <c r="F391">
        <v>0</v>
      </c>
      <c r="G391" s="8">
        <v>0</v>
      </c>
      <c r="H391">
        <v>0</v>
      </c>
      <c r="I391">
        <v>0</v>
      </c>
      <c r="J391">
        <v>0</v>
      </c>
      <c r="K391">
        <v>175</v>
      </c>
      <c r="M391">
        <f>_xlfn.IFNA(VLOOKUP(C391,'Weighted EI Retailers'!$A$1:$B$89,2,0),0)</f>
        <v>0</v>
      </c>
      <c r="N391">
        <v>0</v>
      </c>
      <c r="O391" s="14">
        <f t="shared" si="33"/>
        <v>0</v>
      </c>
      <c r="P391" s="14">
        <f t="shared" si="34"/>
        <v>0</v>
      </c>
      <c r="Q391" s="14">
        <f t="shared" si="35"/>
        <v>0</v>
      </c>
      <c r="R391" s="14">
        <f t="shared" si="32"/>
        <v>0</v>
      </c>
    </row>
    <row r="392" spans="2:18" x14ac:dyDescent="0.25">
      <c r="B392" t="s">
        <v>782</v>
      </c>
      <c r="C392" t="s">
        <v>915</v>
      </c>
      <c r="D392">
        <v>0</v>
      </c>
      <c r="E392">
        <v>157</v>
      </c>
      <c r="F392">
        <v>0</v>
      </c>
      <c r="G392" s="8">
        <v>0</v>
      </c>
      <c r="H392">
        <v>0</v>
      </c>
      <c r="I392">
        <v>0</v>
      </c>
      <c r="J392">
        <v>0</v>
      </c>
      <c r="K392">
        <v>175</v>
      </c>
      <c r="M392">
        <f>_xlfn.IFNA(VLOOKUP(C392,'Weighted EI Retailers'!$A$1:$B$89,2,0),0)</f>
        <v>0</v>
      </c>
      <c r="N392">
        <v>0</v>
      </c>
      <c r="O392" s="14">
        <f t="shared" si="33"/>
        <v>0</v>
      </c>
      <c r="P392" s="14">
        <f t="shared" si="34"/>
        <v>0</v>
      </c>
      <c r="Q392" s="14">
        <f t="shared" si="35"/>
        <v>0</v>
      </c>
      <c r="R392" s="14">
        <f t="shared" si="32"/>
        <v>0</v>
      </c>
    </row>
    <row r="393" spans="2:18" x14ac:dyDescent="0.25">
      <c r="B393" t="s">
        <v>680</v>
      </c>
      <c r="C393" t="s">
        <v>916</v>
      </c>
      <c r="D393">
        <v>640</v>
      </c>
      <c r="E393">
        <v>157</v>
      </c>
      <c r="F393">
        <v>0</v>
      </c>
      <c r="G393" s="8">
        <v>0</v>
      </c>
      <c r="H393">
        <v>0</v>
      </c>
      <c r="I393">
        <v>0</v>
      </c>
      <c r="J393">
        <v>0</v>
      </c>
      <c r="K393">
        <v>175</v>
      </c>
      <c r="M393">
        <f>_xlfn.IFNA(VLOOKUP(C393,'Weighted EI Retailers'!$A$1:$B$89,2,0),0)</f>
        <v>0</v>
      </c>
      <c r="N393">
        <v>0</v>
      </c>
      <c r="O393" s="14">
        <f t="shared" si="33"/>
        <v>0</v>
      </c>
      <c r="P393" s="14">
        <f t="shared" si="34"/>
        <v>0</v>
      </c>
      <c r="Q393" s="14">
        <f t="shared" si="35"/>
        <v>0</v>
      </c>
      <c r="R393" s="14">
        <f t="shared" si="32"/>
        <v>0</v>
      </c>
    </row>
    <row r="394" spans="2:18" x14ac:dyDescent="0.25">
      <c r="B394" t="s">
        <v>681</v>
      </c>
      <c r="C394" t="s">
        <v>915</v>
      </c>
      <c r="D394">
        <v>3520</v>
      </c>
      <c r="E394">
        <v>157</v>
      </c>
      <c r="F394">
        <v>0</v>
      </c>
      <c r="G394" s="8">
        <v>0</v>
      </c>
      <c r="H394">
        <v>0</v>
      </c>
      <c r="I394">
        <v>0</v>
      </c>
      <c r="J394">
        <v>0</v>
      </c>
      <c r="K394">
        <v>175</v>
      </c>
      <c r="M394">
        <f>_xlfn.IFNA(VLOOKUP(C394,'Weighted EI Retailers'!$A$1:$B$89,2,0),0)</f>
        <v>0</v>
      </c>
      <c r="N394">
        <v>0</v>
      </c>
      <c r="O394" s="14">
        <f t="shared" si="33"/>
        <v>0</v>
      </c>
      <c r="P394" s="14">
        <f t="shared" si="34"/>
        <v>0</v>
      </c>
      <c r="Q394" s="14">
        <f t="shared" si="35"/>
        <v>0</v>
      </c>
      <c r="R394" s="14">
        <f t="shared" si="32"/>
        <v>0</v>
      </c>
    </row>
    <row r="395" spans="2:18" x14ac:dyDescent="0.25">
      <c r="B395" t="s">
        <v>682</v>
      </c>
      <c r="C395" t="s">
        <v>922</v>
      </c>
      <c r="D395">
        <v>2055</v>
      </c>
      <c r="E395">
        <v>157</v>
      </c>
      <c r="F395">
        <v>0</v>
      </c>
      <c r="G395" s="8">
        <v>0</v>
      </c>
      <c r="H395">
        <v>0</v>
      </c>
      <c r="I395">
        <v>0</v>
      </c>
      <c r="J395">
        <v>0</v>
      </c>
      <c r="K395">
        <v>175</v>
      </c>
      <c r="M395">
        <f>_xlfn.IFNA(VLOOKUP(C395,'Weighted EI Retailers'!$A$1:$B$89,2,0),0)</f>
        <v>0</v>
      </c>
      <c r="N395">
        <v>0</v>
      </c>
      <c r="O395" s="14">
        <f t="shared" si="33"/>
        <v>0</v>
      </c>
      <c r="P395" s="14">
        <f t="shared" si="34"/>
        <v>0</v>
      </c>
      <c r="Q395" s="14">
        <f t="shared" si="35"/>
        <v>0</v>
      </c>
      <c r="R395" s="14">
        <f t="shared" si="32"/>
        <v>0</v>
      </c>
    </row>
    <row r="396" spans="2:18" x14ac:dyDescent="0.25">
      <c r="B396" t="s">
        <v>682</v>
      </c>
      <c r="C396" t="s">
        <v>928</v>
      </c>
      <c r="D396">
        <v>2055</v>
      </c>
      <c r="E396">
        <v>157</v>
      </c>
      <c r="F396">
        <v>0</v>
      </c>
      <c r="G396" s="8">
        <v>0</v>
      </c>
      <c r="H396">
        <v>0</v>
      </c>
      <c r="I396">
        <v>0</v>
      </c>
      <c r="J396">
        <v>0</v>
      </c>
      <c r="K396">
        <v>175</v>
      </c>
      <c r="M396">
        <f>_xlfn.IFNA(VLOOKUP(C396,'Weighted EI Retailers'!$A$1:$B$89,2,0),0)</f>
        <v>0</v>
      </c>
      <c r="N396">
        <v>0</v>
      </c>
      <c r="O396" s="14">
        <f t="shared" si="33"/>
        <v>0</v>
      </c>
      <c r="P396" s="14">
        <f t="shared" si="34"/>
        <v>0</v>
      </c>
      <c r="Q396" s="14">
        <f t="shared" si="35"/>
        <v>0</v>
      </c>
      <c r="R396" s="14">
        <f t="shared" si="32"/>
        <v>0</v>
      </c>
    </row>
    <row r="397" spans="2:18" x14ac:dyDescent="0.25">
      <c r="B397" t="s">
        <v>683</v>
      </c>
      <c r="C397" t="s">
        <v>918</v>
      </c>
      <c r="D397">
        <v>0</v>
      </c>
      <c r="E397">
        <v>157</v>
      </c>
      <c r="F397">
        <v>0</v>
      </c>
      <c r="G397" s="8">
        <v>0</v>
      </c>
      <c r="H397">
        <v>0</v>
      </c>
      <c r="I397">
        <v>0</v>
      </c>
      <c r="J397">
        <v>0</v>
      </c>
      <c r="K397">
        <v>175</v>
      </c>
      <c r="M397">
        <f>_xlfn.IFNA(VLOOKUP(C397,'Weighted EI Retailers'!$A$1:$B$89,2,0),0)</f>
        <v>0</v>
      </c>
      <c r="N397">
        <v>0</v>
      </c>
      <c r="O397" s="14">
        <f t="shared" si="33"/>
        <v>0</v>
      </c>
      <c r="P397" s="14">
        <f t="shared" si="34"/>
        <v>0</v>
      </c>
      <c r="Q397" s="14">
        <f t="shared" si="35"/>
        <v>0</v>
      </c>
      <c r="R397" s="14">
        <f t="shared" si="32"/>
        <v>0</v>
      </c>
    </row>
    <row r="398" spans="2:18" x14ac:dyDescent="0.25">
      <c r="B398" t="s">
        <v>686</v>
      </c>
      <c r="C398" t="s">
        <v>918</v>
      </c>
      <c r="D398">
        <v>0</v>
      </c>
      <c r="E398">
        <v>157</v>
      </c>
      <c r="F398">
        <v>0</v>
      </c>
      <c r="G398" s="8">
        <v>0</v>
      </c>
      <c r="H398">
        <v>0</v>
      </c>
      <c r="I398">
        <v>0</v>
      </c>
      <c r="J398">
        <v>0</v>
      </c>
      <c r="K398">
        <v>175</v>
      </c>
      <c r="M398">
        <f>_xlfn.IFNA(VLOOKUP(C398,'Weighted EI Retailers'!$A$1:$B$89,2,0),0)</f>
        <v>0</v>
      </c>
      <c r="N398">
        <v>0</v>
      </c>
      <c r="O398" s="14">
        <f t="shared" si="33"/>
        <v>0</v>
      </c>
      <c r="P398" s="14">
        <f t="shared" si="34"/>
        <v>0</v>
      </c>
      <c r="Q398" s="14">
        <f t="shared" si="35"/>
        <v>0</v>
      </c>
      <c r="R398" s="14">
        <f t="shared" si="32"/>
        <v>0</v>
      </c>
    </row>
    <row r="399" spans="2:18" x14ac:dyDescent="0.25">
      <c r="B399" t="s">
        <v>729</v>
      </c>
      <c r="C399" t="s">
        <v>922</v>
      </c>
      <c r="D399">
        <v>2594</v>
      </c>
      <c r="E399">
        <v>157</v>
      </c>
      <c r="F399">
        <v>0</v>
      </c>
      <c r="G399" s="8">
        <v>0</v>
      </c>
      <c r="H399">
        <v>0</v>
      </c>
      <c r="I399">
        <v>0</v>
      </c>
      <c r="J399">
        <v>0</v>
      </c>
      <c r="K399">
        <v>175</v>
      </c>
      <c r="M399">
        <f>_xlfn.IFNA(VLOOKUP(C399,'Weighted EI Retailers'!$A$1:$B$89,2,0),0)</f>
        <v>0</v>
      </c>
      <c r="N399">
        <v>0</v>
      </c>
      <c r="O399" s="14">
        <f t="shared" si="33"/>
        <v>0</v>
      </c>
      <c r="P399" s="14">
        <f t="shared" si="34"/>
        <v>0</v>
      </c>
      <c r="Q399" s="14">
        <f t="shared" si="35"/>
        <v>0</v>
      </c>
      <c r="R399" s="14">
        <f t="shared" si="32"/>
        <v>0</v>
      </c>
    </row>
    <row r="400" spans="2:18" x14ac:dyDescent="0.25">
      <c r="B400" t="s">
        <v>729</v>
      </c>
      <c r="C400" t="s">
        <v>928</v>
      </c>
      <c r="D400">
        <v>2594</v>
      </c>
      <c r="E400">
        <v>157</v>
      </c>
      <c r="F400">
        <v>0</v>
      </c>
      <c r="G400" s="8">
        <v>0</v>
      </c>
      <c r="H400">
        <v>0</v>
      </c>
      <c r="I400">
        <v>0</v>
      </c>
      <c r="J400">
        <v>0</v>
      </c>
      <c r="K400">
        <v>175</v>
      </c>
      <c r="M400">
        <f>_xlfn.IFNA(VLOOKUP(C400,'Weighted EI Retailers'!$A$1:$B$89,2,0),0)</f>
        <v>0</v>
      </c>
      <c r="N400">
        <v>0</v>
      </c>
      <c r="O400" s="14">
        <f t="shared" si="33"/>
        <v>0</v>
      </c>
      <c r="P400" s="14">
        <f t="shared" si="34"/>
        <v>0</v>
      </c>
      <c r="Q400" s="14">
        <f t="shared" si="35"/>
        <v>0</v>
      </c>
      <c r="R400" s="14">
        <f t="shared" si="32"/>
        <v>0</v>
      </c>
    </row>
    <row r="401" spans="2:18" x14ac:dyDescent="0.25">
      <c r="B401" t="s">
        <v>668</v>
      </c>
      <c r="C401" t="s">
        <v>915</v>
      </c>
      <c r="D401">
        <v>0</v>
      </c>
      <c r="E401">
        <v>157</v>
      </c>
      <c r="F401">
        <v>0</v>
      </c>
      <c r="G401" s="8">
        <v>0</v>
      </c>
      <c r="H401">
        <v>0</v>
      </c>
      <c r="I401">
        <v>0</v>
      </c>
      <c r="J401">
        <v>0</v>
      </c>
      <c r="K401">
        <v>175</v>
      </c>
      <c r="M401">
        <f>_xlfn.IFNA(VLOOKUP(C401,'Weighted EI Retailers'!$A$1:$B$89,2,0),0)</f>
        <v>0</v>
      </c>
      <c r="N401">
        <v>0</v>
      </c>
      <c r="O401" s="14">
        <f t="shared" si="33"/>
        <v>0</v>
      </c>
      <c r="P401" s="14">
        <f t="shared" si="34"/>
        <v>0</v>
      </c>
      <c r="Q401" s="14">
        <f t="shared" si="35"/>
        <v>0</v>
      </c>
      <c r="R401" s="14">
        <f t="shared" si="32"/>
        <v>0</v>
      </c>
    </row>
    <row r="402" spans="2:18" x14ac:dyDescent="0.25">
      <c r="B402" t="s">
        <v>669</v>
      </c>
      <c r="C402" t="s">
        <v>915</v>
      </c>
      <c r="D402">
        <v>0</v>
      </c>
      <c r="E402">
        <v>157</v>
      </c>
      <c r="F402">
        <v>0</v>
      </c>
      <c r="G402" s="8">
        <v>0</v>
      </c>
      <c r="H402">
        <v>0</v>
      </c>
      <c r="I402">
        <v>0</v>
      </c>
      <c r="J402">
        <v>0</v>
      </c>
      <c r="K402">
        <v>175</v>
      </c>
      <c r="M402">
        <f>_xlfn.IFNA(VLOOKUP(C402,'Weighted EI Retailers'!$A$1:$B$89,2,0),0)</f>
        <v>0</v>
      </c>
      <c r="N402">
        <v>0</v>
      </c>
      <c r="O402" s="14">
        <f t="shared" si="33"/>
        <v>0</v>
      </c>
      <c r="P402" s="14">
        <f t="shared" si="34"/>
        <v>0</v>
      </c>
      <c r="Q402" s="14">
        <f t="shared" si="35"/>
        <v>0</v>
      </c>
      <c r="R402" s="14">
        <f t="shared" si="32"/>
        <v>0</v>
      </c>
    </row>
    <row r="403" spans="2:18" x14ac:dyDescent="0.25">
      <c r="B403" t="s">
        <v>687</v>
      </c>
      <c r="C403" t="s">
        <v>922</v>
      </c>
      <c r="D403">
        <v>900</v>
      </c>
      <c r="E403">
        <v>157</v>
      </c>
      <c r="F403">
        <v>0</v>
      </c>
      <c r="G403" s="8">
        <v>0</v>
      </c>
      <c r="H403">
        <v>0</v>
      </c>
      <c r="I403">
        <v>0</v>
      </c>
      <c r="J403">
        <v>0</v>
      </c>
      <c r="K403">
        <v>175</v>
      </c>
      <c r="M403">
        <f>_xlfn.IFNA(VLOOKUP(C403,'Weighted EI Retailers'!$A$1:$B$89,2,0),0)</f>
        <v>0</v>
      </c>
      <c r="N403">
        <v>0</v>
      </c>
      <c r="O403" s="14">
        <f t="shared" si="33"/>
        <v>0</v>
      </c>
      <c r="P403" s="14">
        <f t="shared" si="34"/>
        <v>0</v>
      </c>
      <c r="Q403" s="14">
        <f t="shared" si="35"/>
        <v>0</v>
      </c>
      <c r="R403" s="14">
        <f t="shared" si="32"/>
        <v>0</v>
      </c>
    </row>
    <row r="404" spans="2:18" x14ac:dyDescent="0.25">
      <c r="B404" t="s">
        <v>349</v>
      </c>
      <c r="C404" t="s">
        <v>922</v>
      </c>
      <c r="D404">
        <v>600</v>
      </c>
      <c r="E404">
        <v>157</v>
      </c>
      <c r="F404">
        <v>0</v>
      </c>
      <c r="G404" s="8">
        <v>0</v>
      </c>
      <c r="H404">
        <v>0</v>
      </c>
      <c r="I404">
        <v>0</v>
      </c>
      <c r="J404">
        <v>0</v>
      </c>
      <c r="K404">
        <v>175</v>
      </c>
      <c r="M404">
        <f>_xlfn.IFNA(VLOOKUP(C404,'Weighted EI Retailers'!$A$1:$B$89,2,0),0)</f>
        <v>0</v>
      </c>
      <c r="N404">
        <v>0</v>
      </c>
      <c r="O404" s="14">
        <f t="shared" si="33"/>
        <v>0</v>
      </c>
      <c r="P404" s="14">
        <f t="shared" si="34"/>
        <v>0</v>
      </c>
      <c r="Q404" s="14">
        <f t="shared" si="35"/>
        <v>0</v>
      </c>
      <c r="R404" s="14">
        <f t="shared" si="32"/>
        <v>0</v>
      </c>
    </row>
    <row r="405" spans="2:18" x14ac:dyDescent="0.25">
      <c r="B405" t="s">
        <v>688</v>
      </c>
      <c r="C405" t="s">
        <v>918</v>
      </c>
      <c r="D405">
        <v>2427</v>
      </c>
      <c r="E405">
        <v>157</v>
      </c>
      <c r="F405">
        <v>0</v>
      </c>
      <c r="G405" s="8">
        <v>0</v>
      </c>
      <c r="H405">
        <v>0</v>
      </c>
      <c r="I405">
        <v>0</v>
      </c>
      <c r="J405">
        <v>0</v>
      </c>
      <c r="K405">
        <v>175</v>
      </c>
      <c r="M405">
        <f>_xlfn.IFNA(VLOOKUP(C405,'Weighted EI Retailers'!$A$1:$B$89,2,0),0)</f>
        <v>0</v>
      </c>
      <c r="N405">
        <v>0</v>
      </c>
      <c r="O405" s="14">
        <f t="shared" si="33"/>
        <v>0</v>
      </c>
      <c r="P405" s="14">
        <f t="shared" si="34"/>
        <v>0</v>
      </c>
      <c r="Q405" s="14">
        <f t="shared" si="35"/>
        <v>0</v>
      </c>
      <c r="R405" s="14">
        <f t="shared" si="32"/>
        <v>0</v>
      </c>
    </row>
    <row r="406" spans="2:18" x14ac:dyDescent="0.25">
      <c r="B406" t="s">
        <v>688</v>
      </c>
      <c r="C406" t="s">
        <v>928</v>
      </c>
      <c r="D406">
        <v>2427</v>
      </c>
      <c r="E406">
        <v>157</v>
      </c>
      <c r="F406">
        <v>0</v>
      </c>
      <c r="G406" s="8">
        <v>0</v>
      </c>
      <c r="H406">
        <v>0</v>
      </c>
      <c r="I406">
        <v>0</v>
      </c>
      <c r="J406">
        <v>0</v>
      </c>
      <c r="K406">
        <v>175</v>
      </c>
      <c r="M406">
        <f>_xlfn.IFNA(VLOOKUP(C406,'Weighted EI Retailers'!$A$1:$B$89,2,0),0)</f>
        <v>0</v>
      </c>
      <c r="N406">
        <v>0</v>
      </c>
      <c r="O406" s="14">
        <f t="shared" si="33"/>
        <v>0</v>
      </c>
      <c r="P406" s="14">
        <f t="shared" si="34"/>
        <v>0</v>
      </c>
      <c r="Q406" s="14">
        <f t="shared" si="35"/>
        <v>0</v>
      </c>
      <c r="R406" s="14">
        <f t="shared" si="32"/>
        <v>0</v>
      </c>
    </row>
    <row r="407" spans="2:18" x14ac:dyDescent="0.25">
      <c r="B407" t="s">
        <v>689</v>
      </c>
      <c r="C407" t="s">
        <v>915</v>
      </c>
      <c r="D407">
        <v>0</v>
      </c>
      <c r="E407">
        <v>157</v>
      </c>
      <c r="F407">
        <v>0</v>
      </c>
      <c r="G407" s="8">
        <v>0</v>
      </c>
      <c r="H407">
        <v>0</v>
      </c>
      <c r="I407">
        <v>0</v>
      </c>
      <c r="J407">
        <v>0</v>
      </c>
      <c r="K407">
        <v>175</v>
      </c>
      <c r="M407">
        <f>_xlfn.IFNA(VLOOKUP(C407,'Weighted EI Retailers'!$A$1:$B$89,2,0),0)</f>
        <v>0</v>
      </c>
      <c r="N407">
        <v>0</v>
      </c>
      <c r="O407" s="14">
        <f t="shared" si="33"/>
        <v>0</v>
      </c>
      <c r="P407" s="14">
        <f t="shared" si="34"/>
        <v>0</v>
      </c>
      <c r="Q407" s="14">
        <f t="shared" si="35"/>
        <v>0</v>
      </c>
      <c r="R407" s="14">
        <f t="shared" si="32"/>
        <v>0</v>
      </c>
    </row>
    <row r="408" spans="2:18" x14ac:dyDescent="0.25">
      <c r="B408" t="s">
        <v>695</v>
      </c>
      <c r="C408" t="s">
        <v>922</v>
      </c>
      <c r="D408">
        <v>0</v>
      </c>
      <c r="E408">
        <v>157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175</v>
      </c>
      <c r="M408">
        <f>_xlfn.IFNA(VLOOKUP(C408,'Weighted EI Retailers'!$A$1:$B$89,2,0),0)</f>
        <v>0</v>
      </c>
      <c r="N408">
        <v>0</v>
      </c>
      <c r="O408" s="14">
        <f t="shared" si="33"/>
        <v>0</v>
      </c>
      <c r="P408" s="14">
        <f t="shared" si="34"/>
        <v>0</v>
      </c>
      <c r="Q408" s="14">
        <f t="shared" si="35"/>
        <v>0</v>
      </c>
      <c r="R408" s="14">
        <f t="shared" si="32"/>
        <v>0</v>
      </c>
    </row>
    <row r="409" spans="2:18" x14ac:dyDescent="0.25">
      <c r="B409" t="s">
        <v>122</v>
      </c>
      <c r="C409" t="s">
        <v>922</v>
      </c>
      <c r="D409">
        <v>14807</v>
      </c>
      <c r="E409">
        <v>157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175</v>
      </c>
      <c r="M409">
        <f>_xlfn.IFNA(VLOOKUP(C409,'Weighted EI Retailers'!$A$1:$B$89,2,0),0)</f>
        <v>0</v>
      </c>
      <c r="N409">
        <v>0</v>
      </c>
      <c r="O409" s="14">
        <f t="shared" si="33"/>
        <v>0</v>
      </c>
      <c r="P409" s="14">
        <f t="shared" si="34"/>
        <v>0</v>
      </c>
      <c r="Q409" s="14">
        <f t="shared" si="35"/>
        <v>0</v>
      </c>
      <c r="R409" s="14">
        <f t="shared" si="32"/>
        <v>0</v>
      </c>
    </row>
    <row r="410" spans="2:18" x14ac:dyDescent="0.25">
      <c r="B410" t="s">
        <v>806</v>
      </c>
      <c r="C410" t="s">
        <v>915</v>
      </c>
      <c r="D410">
        <v>8113</v>
      </c>
      <c r="E410">
        <v>157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</v>
      </c>
      <c r="M410">
        <f>_xlfn.IFNA(VLOOKUP(C410,'Weighted EI Retailers'!$A$1:$B$89,2,0),0)</f>
        <v>0</v>
      </c>
      <c r="N410">
        <v>0</v>
      </c>
      <c r="O410" s="14">
        <f t="shared" si="33"/>
        <v>0</v>
      </c>
      <c r="P410" s="14">
        <f t="shared" si="34"/>
        <v>0</v>
      </c>
      <c r="Q410" s="14">
        <f t="shared" si="35"/>
        <v>0</v>
      </c>
      <c r="R410" s="14">
        <f t="shared" si="32"/>
        <v>0</v>
      </c>
    </row>
    <row r="411" spans="2:18" x14ac:dyDescent="0.25">
      <c r="B411" t="s">
        <v>804</v>
      </c>
      <c r="C411" t="s">
        <v>915</v>
      </c>
      <c r="D411">
        <v>5482</v>
      </c>
      <c r="E411">
        <v>157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175</v>
      </c>
      <c r="M411">
        <f>_xlfn.IFNA(VLOOKUP(C411,'Weighted EI Retailers'!$A$1:$B$89,2,0),0)</f>
        <v>0</v>
      </c>
      <c r="N411">
        <v>0</v>
      </c>
      <c r="O411" s="14">
        <f t="shared" si="33"/>
        <v>0</v>
      </c>
      <c r="P411" s="14">
        <f t="shared" si="34"/>
        <v>0</v>
      </c>
      <c r="Q411" s="14">
        <f t="shared" si="35"/>
        <v>0</v>
      </c>
      <c r="R411" s="14">
        <f t="shared" si="32"/>
        <v>0</v>
      </c>
    </row>
    <row r="412" spans="2:18" x14ac:dyDescent="0.25">
      <c r="B412" t="s">
        <v>797</v>
      </c>
      <c r="C412" t="s">
        <v>915</v>
      </c>
      <c r="D412">
        <v>1406</v>
      </c>
      <c r="E412">
        <v>157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175</v>
      </c>
      <c r="M412">
        <f>_xlfn.IFNA(VLOOKUP(C412,'Weighted EI Retailers'!$A$1:$B$89,2,0),0)</f>
        <v>0</v>
      </c>
      <c r="N412">
        <v>0</v>
      </c>
      <c r="O412" s="14">
        <f t="shared" si="33"/>
        <v>0</v>
      </c>
      <c r="P412" s="14">
        <f t="shared" si="34"/>
        <v>0</v>
      </c>
      <c r="Q412" s="14">
        <f t="shared" si="35"/>
        <v>0</v>
      </c>
      <c r="R412" s="14">
        <f t="shared" si="32"/>
        <v>0</v>
      </c>
    </row>
    <row r="413" spans="2:18" x14ac:dyDescent="0.25">
      <c r="B413" t="s">
        <v>798</v>
      </c>
      <c r="C413" t="s">
        <v>915</v>
      </c>
      <c r="D413">
        <v>66</v>
      </c>
      <c r="E413">
        <v>157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175</v>
      </c>
      <c r="M413">
        <f>_xlfn.IFNA(VLOOKUP(C413,'Weighted EI Retailers'!$A$1:$B$89,2,0),0)</f>
        <v>0</v>
      </c>
      <c r="N413">
        <v>0</v>
      </c>
      <c r="O413" s="14">
        <f t="shared" si="33"/>
        <v>0</v>
      </c>
      <c r="P413" s="14">
        <f t="shared" si="34"/>
        <v>0</v>
      </c>
      <c r="Q413" s="14">
        <f t="shared" si="35"/>
        <v>0</v>
      </c>
      <c r="R413" s="14">
        <f t="shared" si="32"/>
        <v>0</v>
      </c>
    </row>
    <row r="414" spans="2:18" x14ac:dyDescent="0.25">
      <c r="B414" t="s">
        <v>803</v>
      </c>
      <c r="C414" t="s">
        <v>921</v>
      </c>
      <c r="D414">
        <v>0</v>
      </c>
      <c r="E414">
        <v>157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175</v>
      </c>
      <c r="M414">
        <f>_xlfn.IFNA(VLOOKUP(C414,'Weighted EI Retailers'!$A$1:$B$89,2,0),0)</f>
        <v>0</v>
      </c>
      <c r="N414">
        <v>0</v>
      </c>
      <c r="O414" s="14">
        <f t="shared" si="33"/>
        <v>0</v>
      </c>
      <c r="P414" s="14">
        <f t="shared" si="34"/>
        <v>0</v>
      </c>
      <c r="Q414" s="14">
        <f t="shared" si="35"/>
        <v>0</v>
      </c>
      <c r="R414" s="14">
        <f t="shared" si="32"/>
        <v>0</v>
      </c>
    </row>
    <row r="415" spans="2:18" x14ac:dyDescent="0.25">
      <c r="B415" t="s">
        <v>801</v>
      </c>
      <c r="C415" t="s">
        <v>922</v>
      </c>
      <c r="D415">
        <v>558</v>
      </c>
      <c r="E415">
        <v>157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175</v>
      </c>
      <c r="M415">
        <f>_xlfn.IFNA(VLOOKUP(C415,'Weighted EI Retailers'!$A$1:$B$89,2,0),0)</f>
        <v>0</v>
      </c>
      <c r="N415">
        <v>0</v>
      </c>
      <c r="O415" s="14">
        <f t="shared" si="33"/>
        <v>0</v>
      </c>
      <c r="P415" s="14">
        <f t="shared" si="34"/>
        <v>0</v>
      </c>
      <c r="Q415" s="14">
        <f t="shared" si="35"/>
        <v>0</v>
      </c>
      <c r="R415" s="14">
        <f t="shared" si="32"/>
        <v>0</v>
      </c>
    </row>
    <row r="416" spans="2:18" x14ac:dyDescent="0.25">
      <c r="B416" t="s">
        <v>800</v>
      </c>
      <c r="C416" t="s">
        <v>915</v>
      </c>
      <c r="D416">
        <v>13355</v>
      </c>
      <c r="E416">
        <v>157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175</v>
      </c>
      <c r="M416">
        <f>_xlfn.IFNA(VLOOKUP(C416,'Weighted EI Retailers'!$A$1:$B$89,2,0),0)</f>
        <v>0</v>
      </c>
      <c r="N416">
        <v>0</v>
      </c>
      <c r="O416" s="14">
        <f t="shared" si="33"/>
        <v>0</v>
      </c>
      <c r="P416" s="14">
        <f t="shared" si="34"/>
        <v>0</v>
      </c>
      <c r="Q416" s="14">
        <f t="shared" si="35"/>
        <v>0</v>
      </c>
      <c r="R416" s="14">
        <f t="shared" si="32"/>
        <v>0</v>
      </c>
    </row>
    <row r="417" spans="2:18" x14ac:dyDescent="0.25">
      <c r="B417" t="s">
        <v>799</v>
      </c>
      <c r="C417" t="s">
        <v>915</v>
      </c>
      <c r="D417">
        <v>168</v>
      </c>
      <c r="E417">
        <v>157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175</v>
      </c>
      <c r="M417">
        <f>_xlfn.IFNA(VLOOKUP(C417,'Weighted EI Retailers'!$A$1:$B$89,2,0),0)</f>
        <v>0</v>
      </c>
      <c r="N417">
        <v>0</v>
      </c>
      <c r="O417" s="14">
        <f t="shared" si="33"/>
        <v>0</v>
      </c>
      <c r="P417" s="14">
        <f t="shared" si="34"/>
        <v>0</v>
      </c>
      <c r="Q417" s="14">
        <f t="shared" si="35"/>
        <v>0</v>
      </c>
      <c r="R417" s="14">
        <f t="shared" si="32"/>
        <v>0</v>
      </c>
    </row>
    <row r="418" spans="2:18" x14ac:dyDescent="0.25">
      <c r="B418" t="s">
        <v>805</v>
      </c>
      <c r="C418" t="s">
        <v>914</v>
      </c>
      <c r="D418">
        <v>15000</v>
      </c>
      <c r="E418">
        <v>157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175</v>
      </c>
      <c r="M418">
        <f>_xlfn.IFNA(VLOOKUP(C418,'Weighted EI Retailers'!$A$1:$B$89,2,0),0)</f>
        <v>0</v>
      </c>
      <c r="N418">
        <v>0</v>
      </c>
      <c r="O418" s="14">
        <f t="shared" si="33"/>
        <v>0</v>
      </c>
      <c r="P418" s="14">
        <f t="shared" si="34"/>
        <v>0</v>
      </c>
      <c r="Q418" s="14">
        <f t="shared" si="35"/>
        <v>0</v>
      </c>
      <c r="R418" s="14">
        <f t="shared" si="32"/>
        <v>0</v>
      </c>
    </row>
    <row r="419" spans="2:18" x14ac:dyDescent="0.25">
      <c r="B419" t="s">
        <v>915</v>
      </c>
      <c r="C419" t="s">
        <v>902</v>
      </c>
      <c r="D419">
        <v>644595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130</v>
      </c>
      <c r="K419">
        <v>0</v>
      </c>
      <c r="M419">
        <f>_xlfn.IFNA(VLOOKUP(C419,'Weighted EI Retailers'!$A$1:$B$89,2,0),0)</f>
        <v>0</v>
      </c>
      <c r="N419">
        <v>0</v>
      </c>
      <c r="O419" s="14">
        <f t="shared" si="33"/>
        <v>0</v>
      </c>
      <c r="P419" s="14">
        <f t="shared" si="34"/>
        <v>0</v>
      </c>
      <c r="Q419" s="14">
        <f t="shared" si="35"/>
        <v>0</v>
      </c>
      <c r="R419" s="14">
        <f t="shared" si="32"/>
        <v>130</v>
      </c>
    </row>
    <row r="420" spans="2:18" x14ac:dyDescent="0.25">
      <c r="B420" t="s">
        <v>912</v>
      </c>
      <c r="C420" t="s">
        <v>914</v>
      </c>
      <c r="D420">
        <v>9948</v>
      </c>
      <c r="E420">
        <v>157</v>
      </c>
      <c r="F420">
        <v>0</v>
      </c>
      <c r="G420">
        <v>0</v>
      </c>
      <c r="H420">
        <v>0</v>
      </c>
      <c r="I420">
        <v>0</v>
      </c>
      <c r="J420">
        <v>624</v>
      </c>
      <c r="K420">
        <v>175</v>
      </c>
      <c r="M420">
        <f>_xlfn.IFNA(VLOOKUP(C420,'Weighted EI Retailers'!$A$1:$B$89,2,0),0)</f>
        <v>0</v>
      </c>
      <c r="N420">
        <v>0</v>
      </c>
      <c r="O420" s="14">
        <f t="shared" si="33"/>
        <v>0</v>
      </c>
      <c r="P420" s="14">
        <f t="shared" si="34"/>
        <v>0</v>
      </c>
      <c r="Q420" s="14">
        <f t="shared" si="35"/>
        <v>0</v>
      </c>
      <c r="R420" s="14">
        <f t="shared" si="32"/>
        <v>624</v>
      </c>
    </row>
    <row r="421" spans="2:18" x14ac:dyDescent="0.25">
      <c r="B421" t="s">
        <v>913</v>
      </c>
      <c r="C421" t="s">
        <v>914</v>
      </c>
      <c r="D421">
        <v>33144</v>
      </c>
      <c r="E421">
        <v>157</v>
      </c>
      <c r="F421">
        <v>0</v>
      </c>
      <c r="G421">
        <v>0</v>
      </c>
      <c r="H421">
        <v>0</v>
      </c>
      <c r="I421">
        <v>0</v>
      </c>
      <c r="J421">
        <v>624</v>
      </c>
      <c r="K421">
        <v>175</v>
      </c>
      <c r="M421">
        <f>_xlfn.IFNA(VLOOKUP(C421,'Weighted EI Retailers'!$A$1:$B$89,2,0),0)</f>
        <v>0</v>
      </c>
      <c r="N421">
        <v>0</v>
      </c>
      <c r="O421" s="14">
        <f t="shared" si="33"/>
        <v>0</v>
      </c>
      <c r="P421" s="14">
        <f t="shared" si="34"/>
        <v>0</v>
      </c>
      <c r="Q421" s="14">
        <f t="shared" si="35"/>
        <v>0</v>
      </c>
      <c r="R421" s="14">
        <f t="shared" si="32"/>
        <v>624</v>
      </c>
    </row>
    <row r="422" spans="2:18" x14ac:dyDescent="0.25">
      <c r="B422" t="s">
        <v>927</v>
      </c>
      <c r="C422" t="s">
        <v>914</v>
      </c>
      <c r="D422">
        <v>88392</v>
      </c>
      <c r="E422">
        <v>157</v>
      </c>
      <c r="F422">
        <v>0</v>
      </c>
      <c r="G422">
        <v>0</v>
      </c>
      <c r="H422">
        <v>0</v>
      </c>
      <c r="I422">
        <v>0</v>
      </c>
      <c r="J422">
        <v>624</v>
      </c>
      <c r="K422">
        <v>602</v>
      </c>
      <c r="M422">
        <f>_xlfn.IFNA(VLOOKUP(C422,'Weighted EI Retailers'!$A$1:$B$89,2,0),0)</f>
        <v>0</v>
      </c>
      <c r="N422">
        <v>0</v>
      </c>
      <c r="O422" s="14">
        <f t="shared" si="33"/>
        <v>0</v>
      </c>
      <c r="P422" s="14">
        <f t="shared" si="34"/>
        <v>0</v>
      </c>
      <c r="Q422" s="14">
        <f t="shared" si="35"/>
        <v>0</v>
      </c>
      <c r="R422" s="14">
        <f t="shared" si="32"/>
        <v>624</v>
      </c>
    </row>
    <row r="423" spans="2:18" x14ac:dyDescent="0.25">
      <c r="B423" t="s">
        <v>914</v>
      </c>
      <c r="C423" t="s">
        <v>902</v>
      </c>
      <c r="D423">
        <v>503000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130</v>
      </c>
      <c r="K423">
        <v>0</v>
      </c>
      <c r="M423">
        <f>_xlfn.IFNA(VLOOKUP(C423,'Weighted EI Retailers'!$A$1:$B$89,2,0),0)</f>
        <v>0</v>
      </c>
      <c r="N423">
        <v>0</v>
      </c>
      <c r="O423" s="14">
        <f t="shared" si="33"/>
        <v>0</v>
      </c>
      <c r="P423" s="14">
        <f t="shared" si="34"/>
        <v>0</v>
      </c>
      <c r="Q423" s="14">
        <f t="shared" si="35"/>
        <v>0</v>
      </c>
      <c r="R423" s="14">
        <f t="shared" si="32"/>
        <v>130</v>
      </c>
    </row>
    <row r="424" spans="2:18" x14ac:dyDescent="0.25">
      <c r="B424" t="s">
        <v>917</v>
      </c>
      <c r="C424" t="s">
        <v>915</v>
      </c>
      <c r="D424">
        <v>27624</v>
      </c>
      <c r="E424">
        <v>627</v>
      </c>
      <c r="F424">
        <v>0</v>
      </c>
      <c r="G424">
        <v>0</v>
      </c>
      <c r="H424">
        <v>0</v>
      </c>
      <c r="I424">
        <v>0</v>
      </c>
      <c r="J424">
        <v>624</v>
      </c>
      <c r="K424">
        <v>175</v>
      </c>
      <c r="M424">
        <f>_xlfn.IFNA(VLOOKUP(C424,'Weighted EI Retailers'!$A$1:$B$89,2,0),0)</f>
        <v>0</v>
      </c>
      <c r="N424">
        <v>173.0459959152353</v>
      </c>
      <c r="O424" s="14">
        <f t="shared" si="33"/>
        <v>0</v>
      </c>
      <c r="P424" s="14">
        <f t="shared" si="34"/>
        <v>0</v>
      </c>
      <c r="Q424" s="14">
        <f>ROUND(N424,0)</f>
        <v>173</v>
      </c>
      <c r="R424" s="14">
        <f t="shared" si="32"/>
        <v>624</v>
      </c>
    </row>
    <row r="425" spans="2:18" x14ac:dyDescent="0.25">
      <c r="B425" t="s">
        <v>918</v>
      </c>
      <c r="C425" t="s">
        <v>915</v>
      </c>
      <c r="D425">
        <v>41436</v>
      </c>
      <c r="E425">
        <v>627</v>
      </c>
      <c r="F425">
        <v>0</v>
      </c>
      <c r="G425">
        <v>0</v>
      </c>
      <c r="H425">
        <v>0</v>
      </c>
      <c r="I425">
        <v>0</v>
      </c>
      <c r="J425">
        <v>578</v>
      </c>
      <c r="K425">
        <v>175</v>
      </c>
      <c r="M425">
        <f>_xlfn.IFNA(VLOOKUP(C425,'Weighted EI Retailers'!$A$1:$B$89,2,0),0)</f>
        <v>0</v>
      </c>
      <c r="N425">
        <v>0</v>
      </c>
      <c r="O425" s="14">
        <f t="shared" si="33"/>
        <v>0</v>
      </c>
      <c r="P425" s="14">
        <f t="shared" si="34"/>
        <v>0</v>
      </c>
      <c r="Q425" s="14">
        <f t="shared" si="35"/>
        <v>0</v>
      </c>
      <c r="R425" s="14">
        <f t="shared" si="32"/>
        <v>578</v>
      </c>
    </row>
    <row r="426" spans="2:18" x14ac:dyDescent="0.25">
      <c r="B426" t="s">
        <v>923</v>
      </c>
      <c r="C426" t="s">
        <v>915</v>
      </c>
      <c r="D426">
        <v>110484</v>
      </c>
      <c r="E426">
        <v>627</v>
      </c>
      <c r="F426">
        <v>0</v>
      </c>
      <c r="G426">
        <v>0</v>
      </c>
      <c r="H426">
        <v>0</v>
      </c>
      <c r="I426">
        <v>0</v>
      </c>
      <c r="J426">
        <v>624</v>
      </c>
      <c r="K426">
        <v>175</v>
      </c>
      <c r="M426">
        <f>_xlfn.IFNA(VLOOKUP(C426,'Weighted EI Retailers'!$A$1:$B$89,2,0),0)</f>
        <v>0</v>
      </c>
      <c r="N426">
        <v>0</v>
      </c>
      <c r="O426" s="14">
        <f t="shared" si="33"/>
        <v>0</v>
      </c>
      <c r="P426" s="14">
        <f t="shared" si="34"/>
        <v>0</v>
      </c>
      <c r="Q426" s="14">
        <f t="shared" si="35"/>
        <v>0</v>
      </c>
      <c r="R426" s="14">
        <f t="shared" si="32"/>
        <v>624</v>
      </c>
    </row>
    <row r="427" spans="2:18" x14ac:dyDescent="0.25">
      <c r="B427" t="s">
        <v>921</v>
      </c>
      <c r="C427" t="s">
        <v>923</v>
      </c>
      <c r="D427">
        <v>16572</v>
      </c>
      <c r="E427">
        <v>157</v>
      </c>
      <c r="F427">
        <v>0</v>
      </c>
      <c r="G427">
        <v>0</v>
      </c>
      <c r="H427">
        <v>0</v>
      </c>
      <c r="I427">
        <v>0</v>
      </c>
      <c r="J427">
        <v>624</v>
      </c>
      <c r="K427">
        <v>175</v>
      </c>
      <c r="M427">
        <f>_xlfn.IFNA(VLOOKUP(C427,'Weighted EI Retailers'!$A$1:$B$89,2,0),0)</f>
        <v>0</v>
      </c>
      <c r="N427">
        <v>0</v>
      </c>
      <c r="O427" s="14">
        <f t="shared" si="33"/>
        <v>0</v>
      </c>
      <c r="P427" s="14">
        <f t="shared" si="34"/>
        <v>0</v>
      </c>
      <c r="Q427" s="14">
        <f t="shared" si="35"/>
        <v>0</v>
      </c>
      <c r="R427" s="14">
        <f t="shared" si="32"/>
        <v>624</v>
      </c>
    </row>
    <row r="428" spans="2:18" x14ac:dyDescent="0.25">
      <c r="B428" t="s">
        <v>928</v>
      </c>
      <c r="C428" t="s">
        <v>915</v>
      </c>
      <c r="D428">
        <v>16572</v>
      </c>
      <c r="E428">
        <v>1089</v>
      </c>
      <c r="F428">
        <v>0</v>
      </c>
      <c r="G428">
        <v>0</v>
      </c>
      <c r="H428">
        <v>0</v>
      </c>
      <c r="I428">
        <v>0</v>
      </c>
      <c r="J428">
        <v>624</v>
      </c>
      <c r="K428">
        <v>175</v>
      </c>
      <c r="M428">
        <f>_xlfn.IFNA(VLOOKUP(C428,'Weighted EI Retailers'!$A$1:$B$89,2,0),0)</f>
        <v>0</v>
      </c>
      <c r="N428">
        <v>0</v>
      </c>
      <c r="O428" s="14">
        <f t="shared" si="33"/>
        <v>0</v>
      </c>
      <c r="P428" s="14">
        <f t="shared" si="34"/>
        <v>0</v>
      </c>
      <c r="Q428" s="14">
        <f t="shared" si="35"/>
        <v>0</v>
      </c>
      <c r="R428" s="14">
        <f t="shared" si="32"/>
        <v>624</v>
      </c>
    </row>
    <row r="429" spans="2:18" x14ac:dyDescent="0.25">
      <c r="B429" t="s">
        <v>843</v>
      </c>
      <c r="C429" t="s">
        <v>265</v>
      </c>
      <c r="D429">
        <v>2380</v>
      </c>
      <c r="E429">
        <v>376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>
        <f>_xlfn.IFNA(VLOOKUP(C429,'Weighted EI Retailers'!$A$1:$B$89,2,0),0)</f>
        <v>202.74214980694001</v>
      </c>
      <c r="O429" s="14">
        <f t="shared" si="33"/>
        <v>0</v>
      </c>
      <c r="P429" s="14">
        <f t="shared" si="34"/>
        <v>0</v>
      </c>
      <c r="Q429" s="14">
        <f t="shared" si="35"/>
        <v>203</v>
      </c>
      <c r="R429" s="14">
        <f t="shared" si="32"/>
        <v>0</v>
      </c>
    </row>
    <row r="430" spans="2:18" x14ac:dyDescent="0.25">
      <c r="B430" t="s">
        <v>896</v>
      </c>
      <c r="C430" t="s">
        <v>727</v>
      </c>
      <c r="D430">
        <v>67</v>
      </c>
      <c r="E430">
        <v>376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f>_xlfn.IFNA(VLOOKUP(C430,'Weighted EI Retailers'!$A$1:$B$89,2,0),0)</f>
        <v>327.92104690646431</v>
      </c>
      <c r="O430" s="14">
        <f t="shared" si="33"/>
        <v>0</v>
      </c>
      <c r="P430" s="14">
        <f t="shared" si="34"/>
        <v>0</v>
      </c>
      <c r="Q430" s="14">
        <f t="shared" si="35"/>
        <v>328</v>
      </c>
      <c r="R430" s="14">
        <f t="shared" si="32"/>
        <v>0</v>
      </c>
    </row>
    <row r="431" spans="2:18" x14ac:dyDescent="0.25">
      <c r="B431" t="s">
        <v>897</v>
      </c>
      <c r="C431" t="s">
        <v>188</v>
      </c>
      <c r="D431">
        <v>101</v>
      </c>
      <c r="E431">
        <v>376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>
        <f>_xlfn.IFNA(VLOOKUP(C431,'Weighted EI Retailers'!$A$1:$B$89,2,0),0)</f>
        <v>797.13032989446504</v>
      </c>
      <c r="O431" s="14">
        <f t="shared" si="33"/>
        <v>0</v>
      </c>
      <c r="P431" s="14">
        <f t="shared" si="34"/>
        <v>0</v>
      </c>
      <c r="Q431" s="14">
        <f t="shared" si="35"/>
        <v>797</v>
      </c>
      <c r="R431" s="14">
        <f t="shared" si="32"/>
        <v>0</v>
      </c>
    </row>
    <row r="432" spans="2:18" x14ac:dyDescent="0.25">
      <c r="B432" t="s">
        <v>904</v>
      </c>
      <c r="C432" t="s">
        <v>682</v>
      </c>
      <c r="D432">
        <v>167</v>
      </c>
      <c r="E432">
        <v>376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M432">
        <f>_xlfn.IFNA(VLOOKUP(C432,'Weighted EI Retailers'!$A$1:$B$89,2,0),0)</f>
        <v>653.51731883447496</v>
      </c>
      <c r="O432" s="14">
        <f t="shared" si="33"/>
        <v>0</v>
      </c>
      <c r="P432" s="14">
        <f t="shared" si="34"/>
        <v>0</v>
      </c>
      <c r="Q432" s="14">
        <f t="shared" si="35"/>
        <v>654</v>
      </c>
      <c r="R432" s="14">
        <f t="shared" si="32"/>
        <v>0</v>
      </c>
    </row>
    <row r="433" spans="2:18" x14ac:dyDescent="0.25">
      <c r="B433" t="s">
        <v>881</v>
      </c>
      <c r="C433" t="s">
        <v>601</v>
      </c>
      <c r="D433">
        <v>228</v>
      </c>
      <c r="E433">
        <v>376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M433">
        <f>_xlfn.IFNA(VLOOKUP(C433,'Weighted EI Retailers'!$A$1:$B$89,2,0),0)</f>
        <v>411.48707038124502</v>
      </c>
      <c r="O433" s="14">
        <f t="shared" si="33"/>
        <v>0</v>
      </c>
      <c r="P433" s="14">
        <f t="shared" si="34"/>
        <v>0</v>
      </c>
      <c r="Q433" s="14">
        <f t="shared" si="35"/>
        <v>411</v>
      </c>
      <c r="R433" s="14">
        <f t="shared" si="32"/>
        <v>0</v>
      </c>
    </row>
    <row r="434" spans="2:18" x14ac:dyDescent="0.25">
      <c r="B434" t="s">
        <v>907</v>
      </c>
      <c r="C434" t="s">
        <v>281</v>
      </c>
      <c r="D434">
        <v>3237</v>
      </c>
      <c r="E434">
        <v>376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M434">
        <f>_xlfn.IFNA(VLOOKUP(C434,'Weighted EI Retailers'!$A$1:$B$89,2,0),0)</f>
        <v>427.17322762527698</v>
      </c>
      <c r="O434" s="14">
        <f t="shared" si="33"/>
        <v>0</v>
      </c>
      <c r="P434" s="14">
        <f t="shared" si="34"/>
        <v>0</v>
      </c>
      <c r="Q434" s="14">
        <f t="shared" si="35"/>
        <v>427</v>
      </c>
      <c r="R434" s="14">
        <f t="shared" si="32"/>
        <v>0</v>
      </c>
    </row>
    <row r="435" spans="2:18" x14ac:dyDescent="0.25">
      <c r="B435" t="s">
        <v>857</v>
      </c>
      <c r="C435" t="s">
        <v>721</v>
      </c>
      <c r="D435">
        <v>190</v>
      </c>
      <c r="E435">
        <v>376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>
        <f>_xlfn.IFNA(VLOOKUP(C435,'Weighted EI Retailers'!$A$1:$B$89,2,0),0)</f>
        <v>196.69216669197678</v>
      </c>
      <c r="O435" s="14">
        <f t="shared" si="33"/>
        <v>0</v>
      </c>
      <c r="P435" s="14">
        <f t="shared" si="34"/>
        <v>0</v>
      </c>
      <c r="Q435" s="14">
        <f t="shared" si="35"/>
        <v>197</v>
      </c>
      <c r="R435" s="14">
        <f t="shared" si="32"/>
        <v>0</v>
      </c>
    </row>
    <row r="436" spans="2:18" x14ac:dyDescent="0.25">
      <c r="B436" t="s">
        <v>876</v>
      </c>
      <c r="C436" t="s">
        <v>25</v>
      </c>
      <c r="D436">
        <v>5059</v>
      </c>
      <c r="E436">
        <v>376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M436">
        <f>_xlfn.IFNA(VLOOKUP(C436,'Weighted EI Retailers'!$A$1:$B$89,2,0),0)</f>
        <v>252.13988192450299</v>
      </c>
      <c r="O436" s="14">
        <f t="shared" si="33"/>
        <v>0</v>
      </c>
      <c r="P436" s="14">
        <f t="shared" si="34"/>
        <v>0</v>
      </c>
      <c r="Q436" s="14">
        <f t="shared" si="35"/>
        <v>252</v>
      </c>
      <c r="R436" s="14">
        <f t="shared" si="32"/>
        <v>0</v>
      </c>
    </row>
    <row r="437" spans="2:18" x14ac:dyDescent="0.25">
      <c r="B437" t="s">
        <v>876</v>
      </c>
      <c r="C437" t="s">
        <v>122</v>
      </c>
      <c r="D437">
        <v>6983</v>
      </c>
      <c r="E437">
        <v>376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>
        <f>_xlfn.IFNA(VLOOKUP(C437,'Weighted EI Retailers'!$A$1:$B$89,2,0),0)</f>
        <v>0</v>
      </c>
      <c r="O437" s="14">
        <f t="shared" si="33"/>
        <v>0</v>
      </c>
      <c r="P437" s="14">
        <f t="shared" si="34"/>
        <v>0</v>
      </c>
      <c r="Q437" s="14">
        <f t="shared" si="35"/>
        <v>0</v>
      </c>
      <c r="R437" s="14">
        <f t="shared" si="32"/>
        <v>0</v>
      </c>
    </row>
    <row r="438" spans="2:18" x14ac:dyDescent="0.25">
      <c r="B438" t="s">
        <v>876</v>
      </c>
      <c r="C438" t="s">
        <v>719</v>
      </c>
      <c r="D438">
        <v>1672</v>
      </c>
      <c r="E438">
        <v>376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>
        <f>_xlfn.IFNA(VLOOKUP(C438,'Weighted EI Retailers'!$A$1:$B$89,2,0),0)</f>
        <v>234.26053025449798</v>
      </c>
      <c r="O438" s="14">
        <f t="shared" si="33"/>
        <v>0</v>
      </c>
      <c r="P438" s="14">
        <f t="shared" si="34"/>
        <v>0</v>
      </c>
      <c r="Q438" s="14">
        <f t="shared" si="35"/>
        <v>234</v>
      </c>
      <c r="R438" s="14">
        <f t="shared" si="32"/>
        <v>0</v>
      </c>
    </row>
    <row r="439" spans="2:18" x14ac:dyDescent="0.25">
      <c r="B439" t="s">
        <v>917</v>
      </c>
      <c r="C439" t="s">
        <v>853</v>
      </c>
      <c r="D439">
        <v>27624</v>
      </c>
      <c r="E439">
        <v>1089</v>
      </c>
      <c r="F439">
        <v>0</v>
      </c>
      <c r="G439">
        <v>0</v>
      </c>
      <c r="H439">
        <v>0</v>
      </c>
      <c r="I439">
        <v>0</v>
      </c>
      <c r="J439">
        <v>624</v>
      </c>
      <c r="K439">
        <v>0</v>
      </c>
      <c r="M439">
        <f>_xlfn.IFNA(VLOOKUP(C439,'Weighted EI Retailers'!$A$1:$B$89,2,0),0)</f>
        <v>0</v>
      </c>
      <c r="O439" s="14">
        <f t="shared" si="33"/>
        <v>0</v>
      </c>
      <c r="P439" s="14">
        <f t="shared" si="34"/>
        <v>0</v>
      </c>
      <c r="Q439" s="14">
        <f t="shared" si="35"/>
        <v>0</v>
      </c>
      <c r="R439" s="14">
        <f t="shared" si="32"/>
        <v>624</v>
      </c>
    </row>
    <row r="440" spans="2:18" x14ac:dyDescent="0.25">
      <c r="B440" t="s">
        <v>853</v>
      </c>
      <c r="C440" t="s">
        <v>909</v>
      </c>
      <c r="D440">
        <v>5000001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M440">
        <f>_xlfn.IFNA(VLOOKUP(C440,'Weighted EI Retailers'!$A$1:$B$89,2,0),0)</f>
        <v>0</v>
      </c>
      <c r="O440" s="14">
        <f t="shared" si="33"/>
        <v>0</v>
      </c>
      <c r="P440" s="14">
        <f t="shared" si="34"/>
        <v>0</v>
      </c>
      <c r="Q440" s="14">
        <f t="shared" si="35"/>
        <v>0</v>
      </c>
      <c r="R440" s="14">
        <f t="shared" si="32"/>
        <v>0</v>
      </c>
    </row>
    <row r="441" spans="2:18" x14ac:dyDescent="0.25">
      <c r="B441" t="s">
        <v>909</v>
      </c>
      <c r="C441" t="s">
        <v>902</v>
      </c>
      <c r="D441">
        <v>300001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M441">
        <f>_xlfn.IFNA(VLOOKUP(C441,'Weighted EI Retailers'!$A$1:$B$89,2,0),0)</f>
        <v>0</v>
      </c>
      <c r="O441" s="14">
        <f t="shared" si="33"/>
        <v>0</v>
      </c>
      <c r="P441" s="14">
        <f t="shared" si="34"/>
        <v>0</v>
      </c>
      <c r="Q441" s="14">
        <f t="shared" si="35"/>
        <v>0</v>
      </c>
      <c r="R441" s="14">
        <f t="shared" si="32"/>
        <v>0</v>
      </c>
    </row>
    <row r="442" spans="2:18" x14ac:dyDescent="0.25">
      <c r="B442" t="s">
        <v>738</v>
      </c>
      <c r="C442" t="s">
        <v>909</v>
      </c>
      <c r="D442">
        <v>5000001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M442">
        <f>_xlfn.IFNA(VLOOKUP(C442,'Weighted EI Retailers'!$A$1:$B$89,2,0),0)</f>
        <v>0</v>
      </c>
      <c r="O442" s="14">
        <f t="shared" si="33"/>
        <v>0</v>
      </c>
      <c r="P442" s="14">
        <f t="shared" si="34"/>
        <v>0</v>
      </c>
      <c r="Q442" s="14">
        <f t="shared" si="35"/>
        <v>0</v>
      </c>
      <c r="R442" s="14">
        <f t="shared" si="32"/>
        <v>0</v>
      </c>
    </row>
    <row r="443" spans="2:18" x14ac:dyDescent="0.25">
      <c r="B443" t="s">
        <v>923</v>
      </c>
      <c r="C443" t="s">
        <v>864</v>
      </c>
      <c r="D443">
        <v>110484</v>
      </c>
      <c r="E443">
        <v>502</v>
      </c>
      <c r="F443">
        <v>0</v>
      </c>
      <c r="G443">
        <v>0</v>
      </c>
      <c r="H443">
        <v>0</v>
      </c>
      <c r="I443">
        <v>0</v>
      </c>
      <c r="J443">
        <v>624</v>
      </c>
      <c r="K443">
        <v>0</v>
      </c>
      <c r="M443">
        <f>_xlfn.IFNA(VLOOKUP(C443,'Weighted EI Retailers'!$A$1:$B$89,2,0),0)</f>
        <v>0</v>
      </c>
      <c r="O443" s="14">
        <f t="shared" si="33"/>
        <v>0</v>
      </c>
      <c r="P443" s="14">
        <f t="shared" si="34"/>
        <v>0</v>
      </c>
      <c r="Q443" s="14">
        <f t="shared" si="35"/>
        <v>0</v>
      </c>
      <c r="R443" s="14">
        <f t="shared" si="32"/>
        <v>624</v>
      </c>
    </row>
    <row r="444" spans="2:18" x14ac:dyDescent="0.25">
      <c r="B444" t="s">
        <v>922</v>
      </c>
      <c r="C444" t="s">
        <v>879</v>
      </c>
      <c r="D444">
        <v>110484</v>
      </c>
      <c r="E444">
        <v>502</v>
      </c>
      <c r="F444">
        <v>0</v>
      </c>
      <c r="G444">
        <v>0</v>
      </c>
      <c r="H444">
        <v>0</v>
      </c>
      <c r="I444">
        <v>0</v>
      </c>
      <c r="J444">
        <v>624</v>
      </c>
      <c r="K444">
        <v>0</v>
      </c>
      <c r="M444">
        <f>_xlfn.IFNA(VLOOKUP(C444,'Weighted EI Retailers'!$A$1:$B$89,2,0),0)</f>
        <v>0</v>
      </c>
      <c r="O444" s="14">
        <f t="shared" si="33"/>
        <v>0</v>
      </c>
      <c r="P444" s="14">
        <f t="shared" si="34"/>
        <v>0</v>
      </c>
      <c r="Q444" s="14">
        <f t="shared" si="35"/>
        <v>0</v>
      </c>
      <c r="R444" s="14">
        <f t="shared" si="32"/>
        <v>624</v>
      </c>
    </row>
    <row r="445" spans="2:18" x14ac:dyDescent="0.25">
      <c r="B445" t="s">
        <v>879</v>
      </c>
      <c r="C445" t="s">
        <v>779</v>
      </c>
      <c r="D445">
        <v>5000001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M445">
        <f>_xlfn.IFNA(VLOOKUP(C445,'Weighted EI Retailers'!$A$1:$B$89,2,0),0)</f>
        <v>0</v>
      </c>
      <c r="O445" s="14">
        <f t="shared" si="33"/>
        <v>0</v>
      </c>
      <c r="P445" s="14">
        <f t="shared" si="34"/>
        <v>0</v>
      </c>
      <c r="Q445" s="14">
        <f t="shared" si="35"/>
        <v>0</v>
      </c>
      <c r="R445" s="14">
        <f t="shared" si="32"/>
        <v>0</v>
      </c>
    </row>
    <row r="446" spans="2:18" x14ac:dyDescent="0.25">
      <c r="B446" t="s">
        <v>877</v>
      </c>
      <c r="C446" t="s">
        <v>835</v>
      </c>
      <c r="D446">
        <v>252000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M446">
        <f>_xlfn.IFNA(VLOOKUP(C446,'Weighted EI Retailers'!$A$1:$B$89,2,0),0)</f>
        <v>0</v>
      </c>
      <c r="O446" s="14">
        <f t="shared" si="33"/>
        <v>0</v>
      </c>
      <c r="P446" s="14">
        <f t="shared" si="34"/>
        <v>0</v>
      </c>
      <c r="Q446" s="14">
        <f t="shared" si="35"/>
        <v>0</v>
      </c>
      <c r="R446" s="14">
        <f t="shared" si="32"/>
        <v>0</v>
      </c>
    </row>
    <row r="447" spans="2:18" x14ac:dyDescent="0.25">
      <c r="B447" t="s">
        <v>876</v>
      </c>
      <c r="C447" t="s">
        <v>908</v>
      </c>
      <c r="D447">
        <v>5000001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M447">
        <f>_xlfn.IFNA(VLOOKUP(C447,'Weighted EI Retailers'!$A$1:$B$89,2,0),0)</f>
        <v>0</v>
      </c>
      <c r="O447" s="14">
        <f t="shared" si="33"/>
        <v>0</v>
      </c>
      <c r="P447" s="14">
        <f t="shared" si="34"/>
        <v>0</v>
      </c>
      <c r="Q447" s="14">
        <f t="shared" si="35"/>
        <v>0</v>
      </c>
      <c r="R447" s="14">
        <f t="shared" si="32"/>
        <v>0</v>
      </c>
    </row>
    <row r="448" spans="2:18" x14ac:dyDescent="0.25">
      <c r="B448" t="s">
        <v>908</v>
      </c>
      <c r="C448" t="s">
        <v>773</v>
      </c>
      <c r="D448">
        <v>5000001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M448">
        <f>_xlfn.IFNA(VLOOKUP(C448,'Weighted EI Retailers'!$A$1:$B$89,2,0),0)</f>
        <v>0</v>
      </c>
      <c r="O448" s="14">
        <f t="shared" si="33"/>
        <v>0</v>
      </c>
      <c r="P448" s="14">
        <f t="shared" si="34"/>
        <v>0</v>
      </c>
      <c r="Q448" s="14">
        <f t="shared" si="35"/>
        <v>0</v>
      </c>
      <c r="R448" s="14">
        <f t="shared" si="32"/>
        <v>0</v>
      </c>
    </row>
    <row r="449" spans="2:18" x14ac:dyDescent="0.25">
      <c r="B449" t="s">
        <v>773</v>
      </c>
      <c r="C449" t="s">
        <v>878</v>
      </c>
      <c r="D449">
        <v>5000001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M449">
        <f>_xlfn.IFNA(VLOOKUP(C449,'Weighted EI Retailers'!$A$1:$B$89,2,0),0)</f>
        <v>0</v>
      </c>
      <c r="O449" s="14">
        <f t="shared" si="33"/>
        <v>0</v>
      </c>
      <c r="P449" s="14">
        <f t="shared" si="34"/>
        <v>0</v>
      </c>
      <c r="Q449" s="14">
        <f t="shared" si="35"/>
        <v>0</v>
      </c>
      <c r="R449" s="14">
        <f t="shared" si="32"/>
        <v>0</v>
      </c>
    </row>
    <row r="450" spans="2:18" x14ac:dyDescent="0.25">
      <c r="B450" t="s">
        <v>735</v>
      </c>
      <c r="C450" t="s">
        <v>878</v>
      </c>
      <c r="D450">
        <v>5000001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M450">
        <f>_xlfn.IFNA(VLOOKUP(C450,'Weighted EI Retailers'!$A$1:$B$89,2,0),0)</f>
        <v>0</v>
      </c>
      <c r="O450" s="14">
        <f t="shared" si="33"/>
        <v>0</v>
      </c>
      <c r="P450" s="14">
        <f t="shared" si="34"/>
        <v>0</v>
      </c>
      <c r="Q450" s="14">
        <f t="shared" si="35"/>
        <v>0</v>
      </c>
      <c r="R450" s="14">
        <f t="shared" ref="R450:R513" si="36">J450</f>
        <v>0</v>
      </c>
    </row>
    <row r="451" spans="2:18" x14ac:dyDescent="0.25">
      <c r="B451" t="s">
        <v>889</v>
      </c>
      <c r="C451" t="s">
        <v>888</v>
      </c>
      <c r="D451">
        <v>5000001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>
        <f>_xlfn.IFNA(VLOOKUP(C451,'Weighted EI Retailers'!$A$1:$B$89,2,0),0)</f>
        <v>0</v>
      </c>
      <c r="O451" s="14">
        <f t="shared" ref="O451:O514" si="37">H451</f>
        <v>0</v>
      </c>
      <c r="P451" s="14">
        <f t="shared" ref="P451:P514" si="38">I451</f>
        <v>0</v>
      </c>
      <c r="Q451" s="14">
        <f t="shared" ref="Q451:Q514" si="39">ROUND(IF(M451&gt;0,SUM(L451:M451),L451),0)</f>
        <v>0</v>
      </c>
      <c r="R451" s="14">
        <f t="shared" si="36"/>
        <v>0</v>
      </c>
    </row>
    <row r="452" spans="2:18" x14ac:dyDescent="0.25">
      <c r="B452" t="s">
        <v>888</v>
      </c>
      <c r="C452" t="s">
        <v>735</v>
      </c>
      <c r="D452">
        <v>5000001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>
        <f>_xlfn.IFNA(VLOOKUP(C452,'Weighted EI Retailers'!$A$1:$B$89,2,0),0)</f>
        <v>0</v>
      </c>
      <c r="O452" s="14">
        <f t="shared" si="37"/>
        <v>0</v>
      </c>
      <c r="P452" s="14">
        <f t="shared" si="38"/>
        <v>0</v>
      </c>
      <c r="Q452" s="14">
        <f t="shared" si="39"/>
        <v>0</v>
      </c>
      <c r="R452" s="14">
        <f t="shared" si="36"/>
        <v>0</v>
      </c>
    </row>
    <row r="453" spans="2:18" x14ac:dyDescent="0.25">
      <c r="B453" t="s">
        <v>889</v>
      </c>
      <c r="C453" t="s">
        <v>842</v>
      </c>
      <c r="D453">
        <v>8926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>
        <f>_xlfn.IFNA(VLOOKUP(C453,'Weighted EI Retailers'!$A$1:$B$89,2,0),0)</f>
        <v>0</v>
      </c>
      <c r="O453" s="14">
        <f t="shared" si="37"/>
        <v>0</v>
      </c>
      <c r="P453" s="14">
        <f t="shared" si="38"/>
        <v>0</v>
      </c>
      <c r="Q453" s="14">
        <f t="shared" si="39"/>
        <v>0</v>
      </c>
      <c r="R453" s="14">
        <f t="shared" si="36"/>
        <v>0</v>
      </c>
    </row>
    <row r="454" spans="2:18" x14ac:dyDescent="0.25">
      <c r="B454" t="s">
        <v>921</v>
      </c>
      <c r="C454" t="s">
        <v>879</v>
      </c>
      <c r="D454">
        <v>16572</v>
      </c>
      <c r="E454">
        <v>867</v>
      </c>
      <c r="F454">
        <v>0</v>
      </c>
      <c r="G454">
        <v>0</v>
      </c>
      <c r="H454">
        <v>0</v>
      </c>
      <c r="I454">
        <v>0</v>
      </c>
      <c r="J454">
        <v>624</v>
      </c>
      <c r="K454">
        <v>0</v>
      </c>
      <c r="M454">
        <f>_xlfn.IFNA(VLOOKUP(C454,'Weighted EI Retailers'!$A$1:$B$89,2,0),0)</f>
        <v>0</v>
      </c>
      <c r="O454" s="14">
        <f t="shared" si="37"/>
        <v>0</v>
      </c>
      <c r="P454" s="14">
        <f t="shared" si="38"/>
        <v>0</v>
      </c>
      <c r="Q454" s="14">
        <f t="shared" si="39"/>
        <v>0</v>
      </c>
      <c r="R454" s="14">
        <f t="shared" si="36"/>
        <v>624</v>
      </c>
    </row>
    <row r="455" spans="2:18" x14ac:dyDescent="0.25">
      <c r="B455" t="s">
        <v>784</v>
      </c>
      <c r="C455" t="s">
        <v>885</v>
      </c>
      <c r="D455">
        <v>150000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385</v>
      </c>
      <c r="K455">
        <v>0</v>
      </c>
      <c r="M455">
        <f>_xlfn.IFNA(VLOOKUP(C455,'Weighted EI Retailers'!$A$1:$B$89,2,0),0)</f>
        <v>0</v>
      </c>
      <c r="O455" s="14">
        <f t="shared" si="37"/>
        <v>0</v>
      </c>
      <c r="P455" s="14">
        <f t="shared" si="38"/>
        <v>0</v>
      </c>
      <c r="Q455" s="14">
        <f t="shared" si="39"/>
        <v>0</v>
      </c>
      <c r="R455" s="14">
        <f t="shared" si="36"/>
        <v>385</v>
      </c>
    </row>
    <row r="456" spans="2:18" x14ac:dyDescent="0.25">
      <c r="B456" t="s">
        <v>885</v>
      </c>
      <c r="C456" t="s">
        <v>879</v>
      </c>
      <c r="D456">
        <v>5000001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M456">
        <f>_xlfn.IFNA(VLOOKUP(C456,'Weighted EI Retailers'!$A$1:$B$89,2,0),0)</f>
        <v>0</v>
      </c>
      <c r="O456" s="14">
        <f t="shared" si="37"/>
        <v>0</v>
      </c>
      <c r="P456" s="14">
        <f t="shared" si="38"/>
        <v>0</v>
      </c>
      <c r="Q456" s="14">
        <f t="shared" si="39"/>
        <v>0</v>
      </c>
      <c r="R456" s="14">
        <f t="shared" si="36"/>
        <v>0</v>
      </c>
    </row>
    <row r="457" spans="2:18" x14ac:dyDescent="0.25">
      <c r="B457" t="s">
        <v>878</v>
      </c>
      <c r="C457" t="s">
        <v>779</v>
      </c>
      <c r="D457">
        <v>5000001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M457">
        <f>_xlfn.IFNA(VLOOKUP(C457,'Weighted EI Retailers'!$A$1:$B$89,2,0),0)</f>
        <v>0</v>
      </c>
      <c r="O457" s="14">
        <f t="shared" si="37"/>
        <v>0</v>
      </c>
      <c r="P457" s="14">
        <f t="shared" si="38"/>
        <v>0</v>
      </c>
      <c r="Q457" s="14">
        <f t="shared" si="39"/>
        <v>0</v>
      </c>
      <c r="R457" s="14">
        <f t="shared" si="36"/>
        <v>0</v>
      </c>
    </row>
    <row r="458" spans="2:18" x14ac:dyDescent="0.25">
      <c r="B458" t="s">
        <v>779</v>
      </c>
      <c r="C458" t="s">
        <v>778</v>
      </c>
      <c r="D458">
        <v>5000001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175</v>
      </c>
      <c r="M458">
        <f>_xlfn.IFNA(VLOOKUP(C458,'Weighted EI Retailers'!$A$1:$B$89,2,0),0)</f>
        <v>0</v>
      </c>
      <c r="O458" s="14">
        <f t="shared" si="37"/>
        <v>0</v>
      </c>
      <c r="P458" s="14">
        <f t="shared" si="38"/>
        <v>0</v>
      </c>
      <c r="Q458" s="14">
        <f t="shared" si="39"/>
        <v>0</v>
      </c>
      <c r="R458" s="14">
        <f t="shared" si="36"/>
        <v>0</v>
      </c>
    </row>
    <row r="459" spans="2:18" x14ac:dyDescent="0.25">
      <c r="B459" t="s">
        <v>779</v>
      </c>
      <c r="C459" t="s">
        <v>877</v>
      </c>
      <c r="D459">
        <v>1200000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M459">
        <f>_xlfn.IFNA(VLOOKUP(C459,'Weighted EI Retailers'!$A$1:$B$89,2,0),0)</f>
        <v>0</v>
      </c>
      <c r="O459" s="14">
        <f t="shared" si="37"/>
        <v>0</v>
      </c>
      <c r="P459" s="14">
        <f t="shared" si="38"/>
        <v>0</v>
      </c>
      <c r="Q459" s="14">
        <f t="shared" si="39"/>
        <v>0</v>
      </c>
      <c r="R459" s="14">
        <f t="shared" si="36"/>
        <v>0</v>
      </c>
    </row>
    <row r="460" spans="2:18" x14ac:dyDescent="0.25">
      <c r="B460" t="s">
        <v>877</v>
      </c>
      <c r="C460" t="s">
        <v>864</v>
      </c>
      <c r="D460">
        <v>1200000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>
        <f>_xlfn.IFNA(VLOOKUP(C460,'Weighted EI Retailers'!$A$1:$B$89,2,0),0)</f>
        <v>0</v>
      </c>
      <c r="O460" s="14">
        <f t="shared" si="37"/>
        <v>0</v>
      </c>
      <c r="P460" s="14">
        <f t="shared" si="38"/>
        <v>0</v>
      </c>
      <c r="Q460" s="14">
        <f t="shared" si="39"/>
        <v>0</v>
      </c>
      <c r="R460" s="14">
        <f t="shared" si="36"/>
        <v>0</v>
      </c>
    </row>
    <row r="461" spans="2:18" x14ac:dyDescent="0.25">
      <c r="B461" t="s">
        <v>928</v>
      </c>
      <c r="C461" t="s">
        <v>778</v>
      </c>
      <c r="D461">
        <v>16572</v>
      </c>
      <c r="E461">
        <v>1089</v>
      </c>
      <c r="F461">
        <v>0</v>
      </c>
      <c r="G461">
        <v>0</v>
      </c>
      <c r="H461">
        <v>0</v>
      </c>
      <c r="I461">
        <v>0</v>
      </c>
      <c r="J461">
        <v>624</v>
      </c>
      <c r="K461">
        <v>175</v>
      </c>
      <c r="M461">
        <f>_xlfn.IFNA(VLOOKUP(C461,'Weighted EI Retailers'!$A$1:$B$89,2,0),0)</f>
        <v>0</v>
      </c>
      <c r="O461" s="14">
        <f t="shared" si="37"/>
        <v>0</v>
      </c>
      <c r="P461" s="14">
        <f t="shared" si="38"/>
        <v>0</v>
      </c>
      <c r="Q461" s="14">
        <f t="shared" si="39"/>
        <v>0</v>
      </c>
      <c r="R461" s="14">
        <f t="shared" si="36"/>
        <v>624</v>
      </c>
    </row>
    <row r="462" spans="2:18" x14ac:dyDescent="0.25">
      <c r="B462" t="s">
        <v>859</v>
      </c>
      <c r="C462" t="s">
        <v>734</v>
      </c>
      <c r="D462">
        <v>5000001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M462">
        <f>_xlfn.IFNA(VLOOKUP(C462,'Weighted EI Retailers'!$A$1:$B$89,2,0),0)</f>
        <v>0</v>
      </c>
      <c r="O462" s="14">
        <f t="shared" si="37"/>
        <v>0</v>
      </c>
      <c r="P462" s="14">
        <f t="shared" si="38"/>
        <v>0</v>
      </c>
      <c r="Q462" s="14">
        <f t="shared" si="39"/>
        <v>0</v>
      </c>
      <c r="R462" s="14">
        <f t="shared" si="36"/>
        <v>0</v>
      </c>
    </row>
    <row r="463" spans="2:18" x14ac:dyDescent="0.25">
      <c r="B463" t="s">
        <v>734</v>
      </c>
      <c r="C463" t="s">
        <v>987</v>
      </c>
      <c r="D463">
        <v>5000001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M463">
        <f>_xlfn.IFNA(VLOOKUP(C463,'Weighted EI Retailers'!$A$1:$B$89,2,0),0)</f>
        <v>0</v>
      </c>
      <c r="O463" s="14">
        <f t="shared" si="37"/>
        <v>0</v>
      </c>
      <c r="P463" s="14">
        <f t="shared" si="38"/>
        <v>0</v>
      </c>
      <c r="Q463" s="14">
        <f t="shared" si="39"/>
        <v>0</v>
      </c>
      <c r="R463" s="14">
        <f t="shared" si="36"/>
        <v>0</v>
      </c>
    </row>
    <row r="464" spans="2:18" x14ac:dyDescent="0.25">
      <c r="B464" t="s">
        <v>846</v>
      </c>
      <c r="C464" t="s">
        <v>859</v>
      </c>
      <c r="D464">
        <v>5000001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M464">
        <f>_xlfn.IFNA(VLOOKUP(C464,'Weighted EI Retailers'!$A$1:$B$89,2,0),0)</f>
        <v>0</v>
      </c>
      <c r="O464" s="14">
        <f t="shared" si="37"/>
        <v>0</v>
      </c>
      <c r="P464" s="14">
        <f t="shared" si="38"/>
        <v>0</v>
      </c>
      <c r="Q464" s="14">
        <f t="shared" si="39"/>
        <v>0</v>
      </c>
      <c r="R464" s="14">
        <f t="shared" si="36"/>
        <v>0</v>
      </c>
    </row>
    <row r="465" spans="2:18" x14ac:dyDescent="0.25">
      <c r="B465" t="s">
        <v>873</v>
      </c>
      <c r="C465" t="s">
        <v>775</v>
      </c>
      <c r="D465">
        <v>5000001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>
        <f>_xlfn.IFNA(VLOOKUP(C465,'Weighted EI Retailers'!$A$1:$B$89,2,0),0)</f>
        <v>0</v>
      </c>
      <c r="O465" s="14">
        <f t="shared" si="37"/>
        <v>0</v>
      </c>
      <c r="P465" s="14">
        <f t="shared" si="38"/>
        <v>0</v>
      </c>
      <c r="Q465" s="14">
        <f t="shared" si="39"/>
        <v>0</v>
      </c>
      <c r="R465" s="14">
        <f t="shared" si="36"/>
        <v>0</v>
      </c>
    </row>
    <row r="466" spans="2:18" x14ac:dyDescent="0.25">
      <c r="B466" t="s">
        <v>775</v>
      </c>
      <c r="C466" t="s">
        <v>874</v>
      </c>
      <c r="D466">
        <v>5000001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M466">
        <f>_xlfn.IFNA(VLOOKUP(C466,'Weighted EI Retailers'!$A$1:$B$89,2,0),0)</f>
        <v>0</v>
      </c>
      <c r="O466" s="14">
        <f t="shared" si="37"/>
        <v>0</v>
      </c>
      <c r="P466" s="14">
        <f t="shared" si="38"/>
        <v>0</v>
      </c>
      <c r="Q466" s="14">
        <f t="shared" si="39"/>
        <v>0</v>
      </c>
      <c r="R466" s="14">
        <f t="shared" si="36"/>
        <v>0</v>
      </c>
    </row>
    <row r="467" spans="2:18" x14ac:dyDescent="0.25">
      <c r="B467" t="s">
        <v>874</v>
      </c>
      <c r="C467" t="s">
        <v>838</v>
      </c>
      <c r="D467">
        <v>17856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>
        <f>_xlfn.IFNA(VLOOKUP(C467,'Weighted EI Retailers'!$A$1:$B$89,2,0),0)</f>
        <v>0</v>
      </c>
      <c r="O467" s="14">
        <f t="shared" si="37"/>
        <v>0</v>
      </c>
      <c r="P467" s="14">
        <f t="shared" si="38"/>
        <v>0</v>
      </c>
      <c r="Q467" s="14">
        <f t="shared" si="39"/>
        <v>0</v>
      </c>
      <c r="R467" s="14">
        <f t="shared" si="36"/>
        <v>0</v>
      </c>
    </row>
    <row r="468" spans="2:18" x14ac:dyDescent="0.25">
      <c r="B468" t="s">
        <v>874</v>
      </c>
      <c r="C468" t="s">
        <v>857</v>
      </c>
      <c r="D468">
        <v>5000001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M468">
        <f>_xlfn.IFNA(VLOOKUP(C468,'Weighted EI Retailers'!$A$1:$B$89,2,0),0)</f>
        <v>0</v>
      </c>
      <c r="O468" s="14">
        <f t="shared" si="37"/>
        <v>0</v>
      </c>
      <c r="P468" s="14">
        <f t="shared" si="38"/>
        <v>0</v>
      </c>
      <c r="Q468" s="14">
        <f t="shared" si="39"/>
        <v>0</v>
      </c>
      <c r="R468" s="14">
        <f t="shared" si="36"/>
        <v>0</v>
      </c>
    </row>
    <row r="469" spans="2:18" x14ac:dyDescent="0.25">
      <c r="B469" t="s">
        <v>784</v>
      </c>
      <c r="C469" t="s">
        <v>857</v>
      </c>
      <c r="D469">
        <v>150000</v>
      </c>
      <c r="E469">
        <v>1790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M469">
        <f>_xlfn.IFNA(VLOOKUP(C469,'Weighted EI Retailers'!$A$1:$B$89,2,0),0)</f>
        <v>0</v>
      </c>
      <c r="O469" s="14">
        <f t="shared" si="37"/>
        <v>0</v>
      </c>
      <c r="P469" s="14">
        <f t="shared" si="38"/>
        <v>0</v>
      </c>
      <c r="Q469" s="14">
        <f t="shared" si="39"/>
        <v>0</v>
      </c>
      <c r="R469" s="14">
        <f t="shared" si="36"/>
        <v>0</v>
      </c>
    </row>
    <row r="470" spans="2:18" x14ac:dyDescent="0.25">
      <c r="B470" t="s">
        <v>789</v>
      </c>
      <c r="C470" t="s">
        <v>857</v>
      </c>
      <c r="D470">
        <v>5000001</v>
      </c>
      <c r="E470">
        <v>1790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>
        <f>_xlfn.IFNA(VLOOKUP(C470,'Weighted EI Retailers'!$A$1:$B$89,2,0),0)</f>
        <v>0</v>
      </c>
      <c r="O470" s="14">
        <f t="shared" si="37"/>
        <v>0</v>
      </c>
      <c r="P470" s="14">
        <f t="shared" si="38"/>
        <v>0</v>
      </c>
      <c r="Q470" s="14">
        <f t="shared" si="39"/>
        <v>0</v>
      </c>
      <c r="R470" s="14">
        <f t="shared" si="36"/>
        <v>0</v>
      </c>
    </row>
    <row r="471" spans="2:18" x14ac:dyDescent="0.25">
      <c r="B471" t="s">
        <v>857</v>
      </c>
      <c r="C471" t="s">
        <v>818</v>
      </c>
      <c r="D471">
        <v>71400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M471">
        <f>_xlfn.IFNA(VLOOKUP(C471,'Weighted EI Retailers'!$A$1:$B$89,2,0),0)</f>
        <v>0</v>
      </c>
      <c r="O471" s="14">
        <f t="shared" si="37"/>
        <v>0</v>
      </c>
      <c r="P471" s="14">
        <f t="shared" si="38"/>
        <v>0</v>
      </c>
      <c r="Q471" s="14">
        <f t="shared" si="39"/>
        <v>0</v>
      </c>
      <c r="R471" s="14">
        <f t="shared" si="36"/>
        <v>0</v>
      </c>
    </row>
    <row r="472" spans="2:18" x14ac:dyDescent="0.25">
      <c r="B472" t="s">
        <v>857</v>
      </c>
      <c r="C472" t="s">
        <v>846</v>
      </c>
      <c r="D472">
        <v>5000001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M472">
        <f>_xlfn.IFNA(VLOOKUP(C472,'Weighted EI Retailers'!$A$1:$B$89,2,0),0)</f>
        <v>0</v>
      </c>
      <c r="O472" s="14">
        <f t="shared" si="37"/>
        <v>0</v>
      </c>
      <c r="P472" s="14">
        <f t="shared" si="38"/>
        <v>0</v>
      </c>
      <c r="Q472" s="14">
        <f t="shared" si="39"/>
        <v>0</v>
      </c>
      <c r="R472" s="14">
        <f t="shared" si="36"/>
        <v>0</v>
      </c>
    </row>
    <row r="473" spans="2:18" x14ac:dyDescent="0.25">
      <c r="B473" t="s">
        <v>846</v>
      </c>
      <c r="C473" t="s">
        <v>809</v>
      </c>
      <c r="D473">
        <v>23802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M473">
        <f>_xlfn.IFNA(VLOOKUP(C473,'Weighted EI Retailers'!$A$1:$B$89,2,0),0)</f>
        <v>0</v>
      </c>
      <c r="O473" s="14">
        <f t="shared" si="37"/>
        <v>0</v>
      </c>
      <c r="P473" s="14">
        <f t="shared" si="38"/>
        <v>0</v>
      </c>
      <c r="Q473" s="14">
        <f t="shared" si="39"/>
        <v>0</v>
      </c>
      <c r="R473" s="14">
        <f t="shared" si="36"/>
        <v>0</v>
      </c>
    </row>
    <row r="474" spans="2:18" x14ac:dyDescent="0.25">
      <c r="B474" t="s">
        <v>847</v>
      </c>
      <c r="C474" t="s">
        <v>848</v>
      </c>
      <c r="D474">
        <v>5000001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M474">
        <f>_xlfn.IFNA(VLOOKUP(C474,'Weighted EI Retailers'!$A$1:$B$89,2,0),0)</f>
        <v>0</v>
      </c>
      <c r="O474" s="14">
        <f t="shared" si="37"/>
        <v>0</v>
      </c>
      <c r="P474" s="14">
        <f t="shared" si="38"/>
        <v>0</v>
      </c>
      <c r="Q474" s="14">
        <f t="shared" si="39"/>
        <v>0</v>
      </c>
      <c r="R474" s="14">
        <f t="shared" si="36"/>
        <v>0</v>
      </c>
    </row>
    <row r="475" spans="2:18" x14ac:dyDescent="0.25">
      <c r="B475" t="s">
        <v>848</v>
      </c>
      <c r="C475" t="s">
        <v>852</v>
      </c>
      <c r="D475">
        <v>5000001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>
        <f>_xlfn.IFNA(VLOOKUP(C475,'Weighted EI Retailers'!$A$1:$B$89,2,0),0)</f>
        <v>0</v>
      </c>
      <c r="O475" s="14">
        <f t="shared" si="37"/>
        <v>0</v>
      </c>
      <c r="P475" s="14">
        <f t="shared" si="38"/>
        <v>0</v>
      </c>
      <c r="Q475" s="14">
        <f t="shared" si="39"/>
        <v>0</v>
      </c>
      <c r="R475" s="14">
        <f t="shared" si="36"/>
        <v>0</v>
      </c>
    </row>
    <row r="476" spans="2:18" x14ac:dyDescent="0.25">
      <c r="B476" t="s">
        <v>852</v>
      </c>
      <c r="C476" t="s">
        <v>859</v>
      </c>
      <c r="D476">
        <v>5000001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M476">
        <f>_xlfn.IFNA(VLOOKUP(C476,'Weighted EI Retailers'!$A$1:$B$89,2,0),0)</f>
        <v>0</v>
      </c>
      <c r="O476" s="14">
        <f t="shared" si="37"/>
        <v>0</v>
      </c>
      <c r="P476" s="14">
        <f t="shared" si="38"/>
        <v>0</v>
      </c>
      <c r="Q476" s="14">
        <f t="shared" si="39"/>
        <v>0</v>
      </c>
      <c r="R476" s="14">
        <f t="shared" si="36"/>
        <v>0</v>
      </c>
    </row>
    <row r="477" spans="2:18" x14ac:dyDescent="0.25">
      <c r="B477" t="s">
        <v>847</v>
      </c>
      <c r="C477" t="s">
        <v>808</v>
      </c>
      <c r="D477">
        <v>2678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M477">
        <f>_xlfn.IFNA(VLOOKUP(C477,'Weighted EI Retailers'!$A$1:$B$89,2,0),0)</f>
        <v>0</v>
      </c>
      <c r="O477" s="14">
        <f t="shared" si="37"/>
        <v>0</v>
      </c>
      <c r="P477" s="14">
        <f t="shared" si="38"/>
        <v>0</v>
      </c>
      <c r="Q477" s="14">
        <f t="shared" si="39"/>
        <v>0</v>
      </c>
      <c r="R477" s="14">
        <f t="shared" si="36"/>
        <v>0</v>
      </c>
    </row>
    <row r="478" spans="2:18" x14ac:dyDescent="0.25">
      <c r="B478" t="s">
        <v>789</v>
      </c>
      <c r="C478" t="s">
        <v>852</v>
      </c>
      <c r="D478">
        <v>5000001</v>
      </c>
      <c r="E478">
        <v>1790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>
        <f>_xlfn.IFNA(VLOOKUP(C478,'Weighted EI Retailers'!$A$1:$B$89,2,0),0)</f>
        <v>0</v>
      </c>
      <c r="O478" s="14">
        <f t="shared" si="37"/>
        <v>0</v>
      </c>
      <c r="P478" s="14">
        <f t="shared" si="38"/>
        <v>0</v>
      </c>
      <c r="Q478" s="14">
        <f t="shared" si="39"/>
        <v>0</v>
      </c>
      <c r="R478" s="14">
        <f t="shared" si="36"/>
        <v>0</v>
      </c>
    </row>
    <row r="479" spans="2:18" x14ac:dyDescent="0.25">
      <c r="B479" t="s">
        <v>852</v>
      </c>
      <c r="C479" t="s">
        <v>814</v>
      </c>
      <c r="D479">
        <v>174948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M479">
        <f>_xlfn.IFNA(VLOOKUP(C479,'Weighted EI Retailers'!$A$1:$B$89,2,0),0)</f>
        <v>0</v>
      </c>
      <c r="O479" s="14">
        <f t="shared" si="37"/>
        <v>0</v>
      </c>
      <c r="P479" s="14">
        <f t="shared" si="38"/>
        <v>0</v>
      </c>
      <c r="Q479" s="14">
        <f t="shared" si="39"/>
        <v>0</v>
      </c>
      <c r="R479" s="14">
        <f t="shared" si="36"/>
        <v>0</v>
      </c>
    </row>
    <row r="480" spans="2:18" x14ac:dyDescent="0.25">
      <c r="B480" t="s">
        <v>859</v>
      </c>
      <c r="C480" t="s">
        <v>821</v>
      </c>
      <c r="D480">
        <v>285624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M480">
        <f>_xlfn.IFNA(VLOOKUP(C480,'Weighted EI Retailers'!$A$1:$B$89,2,0),0)</f>
        <v>0</v>
      </c>
      <c r="O480" s="14">
        <f t="shared" si="37"/>
        <v>0</v>
      </c>
      <c r="P480" s="14">
        <f t="shared" si="38"/>
        <v>0</v>
      </c>
      <c r="Q480" s="14">
        <f t="shared" si="39"/>
        <v>0</v>
      </c>
      <c r="R480" s="14">
        <f t="shared" si="36"/>
        <v>0</v>
      </c>
    </row>
    <row r="481" spans="2:18" x14ac:dyDescent="0.25">
      <c r="B481" t="s">
        <v>790</v>
      </c>
      <c r="C481" t="s">
        <v>823</v>
      </c>
      <c r="D481">
        <v>14280</v>
      </c>
      <c r="E481">
        <v>1790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30</v>
      </c>
      <c r="M481">
        <f>_xlfn.IFNA(VLOOKUP(C481,'Weighted EI Retailers'!$A$1:$B$89,2,0),0)</f>
        <v>0</v>
      </c>
      <c r="O481" s="14">
        <f t="shared" si="37"/>
        <v>0</v>
      </c>
      <c r="P481" s="14">
        <f t="shared" si="38"/>
        <v>0</v>
      </c>
      <c r="Q481" s="14">
        <f t="shared" si="39"/>
        <v>0</v>
      </c>
      <c r="R481" s="14">
        <f t="shared" si="36"/>
        <v>0</v>
      </c>
    </row>
    <row r="482" spans="2:18" x14ac:dyDescent="0.25">
      <c r="B482" t="s">
        <v>860</v>
      </c>
      <c r="C482" t="s">
        <v>823</v>
      </c>
      <c r="D482">
        <v>14280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M482">
        <f>_xlfn.IFNA(VLOOKUP(C482,'Weighted EI Retailers'!$A$1:$B$89,2,0),0)</f>
        <v>0</v>
      </c>
      <c r="O482" s="14">
        <f t="shared" si="37"/>
        <v>0</v>
      </c>
      <c r="P482" s="14">
        <f t="shared" si="38"/>
        <v>0</v>
      </c>
      <c r="Q482" s="14">
        <f t="shared" si="39"/>
        <v>0</v>
      </c>
      <c r="R482" s="14">
        <f t="shared" si="36"/>
        <v>0</v>
      </c>
    </row>
    <row r="483" spans="2:18" x14ac:dyDescent="0.25">
      <c r="B483" t="s">
        <v>860</v>
      </c>
      <c r="C483" t="s">
        <v>852</v>
      </c>
      <c r="D483">
        <v>5000001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>
        <f>_xlfn.IFNA(VLOOKUP(C483,'Weighted EI Retailers'!$A$1:$B$89,2,0),0)</f>
        <v>0</v>
      </c>
      <c r="O483" s="14">
        <f t="shared" si="37"/>
        <v>0</v>
      </c>
      <c r="P483" s="14">
        <f t="shared" si="38"/>
        <v>0</v>
      </c>
      <c r="Q483" s="14">
        <f t="shared" si="39"/>
        <v>0</v>
      </c>
      <c r="R483" s="14">
        <f t="shared" si="36"/>
        <v>0</v>
      </c>
    </row>
    <row r="484" spans="2:18" x14ac:dyDescent="0.25">
      <c r="B484" t="s">
        <v>823</v>
      </c>
      <c r="C484" t="s">
        <v>859</v>
      </c>
      <c r="D484">
        <v>5000001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M484">
        <f>_xlfn.IFNA(VLOOKUP(C484,'Weighted EI Retailers'!$A$1:$B$89,2,0),0)</f>
        <v>0</v>
      </c>
      <c r="O484" s="14">
        <f t="shared" si="37"/>
        <v>0</v>
      </c>
      <c r="P484" s="14">
        <f t="shared" si="38"/>
        <v>0</v>
      </c>
      <c r="Q484" s="14">
        <f t="shared" si="39"/>
        <v>0</v>
      </c>
      <c r="R484" s="14">
        <f t="shared" si="36"/>
        <v>0</v>
      </c>
    </row>
    <row r="485" spans="2:18" x14ac:dyDescent="0.25">
      <c r="B485" t="s">
        <v>789</v>
      </c>
      <c r="C485" t="s">
        <v>825</v>
      </c>
      <c r="D485">
        <v>10716</v>
      </c>
      <c r="E485">
        <v>1790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30</v>
      </c>
      <c r="M485">
        <f>_xlfn.IFNA(VLOOKUP(C485,'Weighted EI Retailers'!$A$1:$B$89,2,0),0)</f>
        <v>0</v>
      </c>
      <c r="O485" s="14">
        <f t="shared" si="37"/>
        <v>0</v>
      </c>
      <c r="P485" s="14">
        <f t="shared" si="38"/>
        <v>0</v>
      </c>
      <c r="Q485" s="14">
        <f t="shared" si="39"/>
        <v>0</v>
      </c>
      <c r="R485" s="14">
        <f t="shared" si="36"/>
        <v>0</v>
      </c>
    </row>
    <row r="486" spans="2:18" x14ac:dyDescent="0.25">
      <c r="B486" t="s">
        <v>861</v>
      </c>
      <c r="C486" t="s">
        <v>767</v>
      </c>
      <c r="D486">
        <v>5000001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>
        <f>_xlfn.IFNA(VLOOKUP(C486,'Weighted EI Retailers'!$A$1:$B$89,2,0),0)</f>
        <v>0</v>
      </c>
      <c r="O486" s="14">
        <f t="shared" si="37"/>
        <v>0</v>
      </c>
      <c r="P486" s="14">
        <f t="shared" si="38"/>
        <v>0</v>
      </c>
      <c r="Q486" s="14">
        <f t="shared" si="39"/>
        <v>0</v>
      </c>
      <c r="R486" s="14">
        <f t="shared" si="36"/>
        <v>0</v>
      </c>
    </row>
    <row r="487" spans="2:18" x14ac:dyDescent="0.25">
      <c r="B487" t="s">
        <v>767</v>
      </c>
      <c r="C487" t="s">
        <v>825</v>
      </c>
      <c r="D487">
        <v>10716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30</v>
      </c>
      <c r="M487">
        <f>_xlfn.IFNA(VLOOKUP(C487,'Weighted EI Retailers'!$A$1:$B$89,2,0),0)</f>
        <v>0</v>
      </c>
      <c r="O487" s="14">
        <f t="shared" si="37"/>
        <v>0</v>
      </c>
      <c r="P487" s="14">
        <f t="shared" si="38"/>
        <v>0</v>
      </c>
      <c r="Q487" s="14">
        <f t="shared" si="39"/>
        <v>0</v>
      </c>
      <c r="R487" s="14">
        <f t="shared" si="36"/>
        <v>0</v>
      </c>
    </row>
    <row r="488" spans="2:18" x14ac:dyDescent="0.25">
      <c r="B488" t="s">
        <v>874</v>
      </c>
      <c r="C488" t="s">
        <v>871</v>
      </c>
      <c r="D488">
        <v>5000001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>
        <f>_xlfn.IFNA(VLOOKUP(C488,'Weighted EI Retailers'!$A$1:$B$89,2,0),0)</f>
        <v>0</v>
      </c>
      <c r="O488" s="14">
        <f t="shared" si="37"/>
        <v>0</v>
      </c>
      <c r="P488" s="14">
        <f t="shared" si="38"/>
        <v>0</v>
      </c>
      <c r="Q488" s="14">
        <f t="shared" si="39"/>
        <v>0</v>
      </c>
      <c r="R488" s="14">
        <f t="shared" si="36"/>
        <v>0</v>
      </c>
    </row>
    <row r="489" spans="2:18" x14ac:dyDescent="0.25">
      <c r="B489" t="s">
        <v>871</v>
      </c>
      <c r="C489" t="s">
        <v>770</v>
      </c>
      <c r="D489">
        <v>5000001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M489">
        <f>_xlfn.IFNA(VLOOKUP(C489,'Weighted EI Retailers'!$A$1:$B$89,2,0),0)</f>
        <v>0</v>
      </c>
      <c r="O489" s="14">
        <f t="shared" si="37"/>
        <v>0</v>
      </c>
      <c r="P489" s="14">
        <f t="shared" si="38"/>
        <v>0</v>
      </c>
      <c r="Q489" s="14">
        <f t="shared" si="39"/>
        <v>0</v>
      </c>
      <c r="R489" s="14">
        <f t="shared" si="36"/>
        <v>0</v>
      </c>
    </row>
    <row r="490" spans="2:18" x14ac:dyDescent="0.25">
      <c r="B490" t="s">
        <v>767</v>
      </c>
      <c r="C490" t="s">
        <v>770</v>
      </c>
      <c r="D490">
        <v>100001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M490">
        <f>_xlfn.IFNA(VLOOKUP(C490,'Weighted EI Retailers'!$A$1:$B$89,2,0),0)</f>
        <v>0</v>
      </c>
      <c r="O490" s="14">
        <f t="shared" si="37"/>
        <v>0</v>
      </c>
      <c r="P490" s="14">
        <f t="shared" si="38"/>
        <v>0</v>
      </c>
      <c r="Q490" s="14">
        <f t="shared" si="39"/>
        <v>0</v>
      </c>
      <c r="R490" s="14">
        <f t="shared" si="36"/>
        <v>0</v>
      </c>
    </row>
    <row r="491" spans="2:18" x14ac:dyDescent="0.25">
      <c r="B491" t="s">
        <v>770</v>
      </c>
      <c r="C491" t="s">
        <v>889</v>
      </c>
      <c r="D491">
        <v>100001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M491">
        <f>_xlfn.IFNA(VLOOKUP(C491,'Weighted EI Retailers'!$A$1:$B$89,2,0),0)</f>
        <v>0</v>
      </c>
      <c r="O491" s="14">
        <f t="shared" si="37"/>
        <v>0</v>
      </c>
      <c r="P491" s="14">
        <f t="shared" si="38"/>
        <v>0</v>
      </c>
      <c r="Q491" s="14">
        <f t="shared" si="39"/>
        <v>0</v>
      </c>
      <c r="R491" s="14">
        <f t="shared" si="36"/>
        <v>0</v>
      </c>
    </row>
    <row r="492" spans="2:18" x14ac:dyDescent="0.25">
      <c r="B492" t="s">
        <v>908</v>
      </c>
      <c r="C492" t="s">
        <v>772</v>
      </c>
      <c r="D492">
        <v>5000001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M492">
        <f>_xlfn.IFNA(VLOOKUP(C492,'Weighted EI Retailers'!$A$1:$B$89,2,0),0)</f>
        <v>0</v>
      </c>
      <c r="O492" s="14">
        <f t="shared" si="37"/>
        <v>0</v>
      </c>
      <c r="P492" s="14">
        <f t="shared" si="38"/>
        <v>0</v>
      </c>
      <c r="Q492" s="14">
        <f t="shared" si="39"/>
        <v>0</v>
      </c>
      <c r="R492" s="14">
        <f t="shared" si="36"/>
        <v>0</v>
      </c>
    </row>
    <row r="493" spans="2:18" x14ac:dyDescent="0.25">
      <c r="B493" t="s">
        <v>988</v>
      </c>
      <c r="C493" t="s">
        <v>876</v>
      </c>
      <c r="D493">
        <v>5000001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M493">
        <f>_xlfn.IFNA(VLOOKUP(C493,'Weighted EI Retailers'!$A$1:$B$89,2,0),0)</f>
        <v>0</v>
      </c>
      <c r="O493" s="14">
        <f t="shared" si="37"/>
        <v>0</v>
      </c>
      <c r="P493" s="14">
        <f t="shared" si="38"/>
        <v>0</v>
      </c>
      <c r="Q493" s="14">
        <f t="shared" si="39"/>
        <v>0</v>
      </c>
      <c r="R493" s="14">
        <f t="shared" si="36"/>
        <v>0</v>
      </c>
    </row>
    <row r="494" spans="2:18" x14ac:dyDescent="0.25">
      <c r="B494" t="s">
        <v>876</v>
      </c>
      <c r="C494" t="s">
        <v>833</v>
      </c>
      <c r="D494">
        <v>428424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M494">
        <f>_xlfn.IFNA(VLOOKUP(C494,'Weighted EI Retailers'!$A$1:$B$89,2,0),0)</f>
        <v>0</v>
      </c>
      <c r="O494" s="14">
        <f t="shared" si="37"/>
        <v>0</v>
      </c>
      <c r="P494" s="14">
        <f t="shared" si="38"/>
        <v>0</v>
      </c>
      <c r="Q494" s="14">
        <f t="shared" si="39"/>
        <v>0</v>
      </c>
      <c r="R494" s="14">
        <f t="shared" si="36"/>
        <v>0</v>
      </c>
    </row>
    <row r="495" spans="2:18" x14ac:dyDescent="0.25">
      <c r="B495" t="s">
        <v>789</v>
      </c>
      <c r="C495" t="s">
        <v>876</v>
      </c>
      <c r="D495">
        <v>5000001</v>
      </c>
      <c r="E495">
        <v>1790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>
        <f>_xlfn.IFNA(VLOOKUP(C495,'Weighted EI Retailers'!$A$1:$B$89,2,0),0)</f>
        <v>0</v>
      </c>
      <c r="O495" s="14">
        <f t="shared" si="37"/>
        <v>0</v>
      </c>
      <c r="P495" s="14">
        <f t="shared" si="38"/>
        <v>0</v>
      </c>
      <c r="Q495" s="14">
        <f t="shared" si="39"/>
        <v>0</v>
      </c>
      <c r="R495" s="14">
        <f t="shared" si="36"/>
        <v>0</v>
      </c>
    </row>
    <row r="496" spans="2:18" x14ac:dyDescent="0.25">
      <c r="B496" t="s">
        <v>895</v>
      </c>
      <c r="C496" t="s">
        <v>876</v>
      </c>
      <c r="D496">
        <v>5000001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M496">
        <f>_xlfn.IFNA(VLOOKUP(C496,'Weighted EI Retailers'!$A$1:$B$89,2,0),0)</f>
        <v>0</v>
      </c>
      <c r="O496" s="14">
        <f t="shared" si="37"/>
        <v>0</v>
      </c>
      <c r="P496" s="14">
        <f t="shared" si="38"/>
        <v>0</v>
      </c>
      <c r="Q496" s="14">
        <f t="shared" si="39"/>
        <v>0</v>
      </c>
      <c r="R496" s="14">
        <f t="shared" si="36"/>
        <v>0</v>
      </c>
    </row>
    <row r="497" spans="2:18" x14ac:dyDescent="0.25">
      <c r="B497" t="s">
        <v>876</v>
      </c>
      <c r="C497" t="s">
        <v>835</v>
      </c>
      <c r="D497">
        <v>107112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>
        <f>_xlfn.IFNA(VLOOKUP(C497,'Weighted EI Retailers'!$A$1:$B$89,2,0),0)</f>
        <v>0</v>
      </c>
      <c r="O497" s="14">
        <f t="shared" si="37"/>
        <v>0</v>
      </c>
      <c r="P497" s="14">
        <f t="shared" si="38"/>
        <v>0</v>
      </c>
      <c r="Q497" s="14">
        <f t="shared" si="39"/>
        <v>0</v>
      </c>
      <c r="R497" s="14">
        <f t="shared" si="36"/>
        <v>0</v>
      </c>
    </row>
    <row r="498" spans="2:18" x14ac:dyDescent="0.25">
      <c r="B498" t="s">
        <v>789</v>
      </c>
      <c r="C498" t="s">
        <v>836</v>
      </c>
      <c r="D498">
        <v>107112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30</v>
      </c>
      <c r="M498">
        <f>_xlfn.IFNA(VLOOKUP(C498,'Weighted EI Retailers'!$A$1:$B$89,2,0),0)</f>
        <v>0</v>
      </c>
      <c r="O498" s="14">
        <f t="shared" si="37"/>
        <v>0</v>
      </c>
      <c r="P498" s="14">
        <f t="shared" si="38"/>
        <v>0</v>
      </c>
      <c r="Q498" s="14">
        <f t="shared" si="39"/>
        <v>0</v>
      </c>
      <c r="R498" s="14">
        <f t="shared" si="36"/>
        <v>0</v>
      </c>
    </row>
    <row r="499" spans="2:18" x14ac:dyDescent="0.25">
      <c r="B499" t="s">
        <v>791</v>
      </c>
      <c r="C499" t="s">
        <v>876</v>
      </c>
      <c r="D499">
        <v>5000001</v>
      </c>
      <c r="E499">
        <v>1790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>
        <f>_xlfn.IFNA(VLOOKUP(C499,'Weighted EI Retailers'!$A$1:$B$89,2,0),0)</f>
        <v>0</v>
      </c>
      <c r="O499" s="14">
        <f t="shared" si="37"/>
        <v>0</v>
      </c>
      <c r="P499" s="14">
        <f t="shared" si="38"/>
        <v>0</v>
      </c>
      <c r="Q499" s="14">
        <f t="shared" si="39"/>
        <v>0</v>
      </c>
      <c r="R499" s="14">
        <f t="shared" si="36"/>
        <v>0</v>
      </c>
    </row>
    <row r="500" spans="2:18" x14ac:dyDescent="0.25">
      <c r="B500" t="s">
        <v>851</v>
      </c>
      <c r="C500" t="s">
        <v>813</v>
      </c>
      <c r="D500">
        <v>10532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M500">
        <f>_xlfn.IFNA(VLOOKUP(C500,'Weighted EI Retailers'!$A$1:$B$89,2,0),0)</f>
        <v>0</v>
      </c>
      <c r="O500" s="14">
        <f t="shared" si="37"/>
        <v>0</v>
      </c>
      <c r="P500" s="14">
        <f t="shared" si="38"/>
        <v>0</v>
      </c>
      <c r="Q500" s="14">
        <f t="shared" si="39"/>
        <v>0</v>
      </c>
      <c r="R500" s="14">
        <f t="shared" si="36"/>
        <v>0</v>
      </c>
    </row>
    <row r="501" spans="2:18" x14ac:dyDescent="0.25">
      <c r="B501" t="s">
        <v>908</v>
      </c>
      <c r="C501" t="s">
        <v>813</v>
      </c>
      <c r="D501">
        <v>10532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M501">
        <f>_xlfn.IFNA(VLOOKUP(C501,'Weighted EI Retailers'!$A$1:$B$89,2,0),0)</f>
        <v>0</v>
      </c>
      <c r="O501" s="14">
        <f t="shared" si="37"/>
        <v>0</v>
      </c>
      <c r="P501" s="14">
        <f t="shared" si="38"/>
        <v>0</v>
      </c>
      <c r="Q501" s="14">
        <f t="shared" si="39"/>
        <v>0</v>
      </c>
      <c r="R501" s="14">
        <f t="shared" si="36"/>
        <v>0</v>
      </c>
    </row>
    <row r="502" spans="2:18" x14ac:dyDescent="0.25">
      <c r="B502" t="s">
        <v>802</v>
      </c>
      <c r="C502" t="s">
        <v>893</v>
      </c>
      <c r="D502">
        <v>5000001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>
        <f>_xlfn.IFNA(VLOOKUP(C502,'Weighted EI Retailers'!$A$1:$B$89,2,0),0)</f>
        <v>0</v>
      </c>
      <c r="O502" s="14">
        <f t="shared" si="37"/>
        <v>0</v>
      </c>
      <c r="P502" s="14">
        <f t="shared" si="38"/>
        <v>0</v>
      </c>
      <c r="Q502" s="14">
        <f t="shared" si="39"/>
        <v>0</v>
      </c>
      <c r="R502" s="14">
        <f t="shared" si="36"/>
        <v>0</v>
      </c>
    </row>
    <row r="503" spans="2:18" x14ac:dyDescent="0.25">
      <c r="B503" t="s">
        <v>893</v>
      </c>
      <c r="C503" t="s">
        <v>809</v>
      </c>
      <c r="D503">
        <v>23802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>
        <f>_xlfn.IFNA(VLOOKUP(C503,'Weighted EI Retailers'!$A$1:$B$89,2,0),0)</f>
        <v>0</v>
      </c>
      <c r="O503" s="14">
        <f t="shared" si="37"/>
        <v>0</v>
      </c>
      <c r="P503" s="14">
        <f t="shared" si="38"/>
        <v>0</v>
      </c>
      <c r="Q503" s="14">
        <f t="shared" si="39"/>
        <v>0</v>
      </c>
      <c r="R503" s="14">
        <f t="shared" si="36"/>
        <v>0</v>
      </c>
    </row>
    <row r="504" spans="2:18" x14ac:dyDescent="0.25">
      <c r="B504" t="s">
        <v>893</v>
      </c>
      <c r="C504" t="s">
        <v>852</v>
      </c>
      <c r="D504">
        <v>5000001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M504">
        <f>_xlfn.IFNA(VLOOKUP(C504,'Weighted EI Retailers'!$A$1:$B$89,2,0),0)</f>
        <v>0</v>
      </c>
      <c r="O504" s="14">
        <f t="shared" si="37"/>
        <v>0</v>
      </c>
      <c r="P504" s="14">
        <f t="shared" si="38"/>
        <v>0</v>
      </c>
      <c r="Q504" s="14">
        <f t="shared" si="39"/>
        <v>0</v>
      </c>
      <c r="R504" s="14">
        <f t="shared" si="36"/>
        <v>0</v>
      </c>
    </row>
    <row r="505" spans="2:18" x14ac:dyDescent="0.25">
      <c r="B505" t="s">
        <v>875</v>
      </c>
      <c r="C505" t="s">
        <v>774</v>
      </c>
      <c r="D505">
        <v>5000001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M505">
        <f>_xlfn.IFNA(VLOOKUP(C505,'Weighted EI Retailers'!$A$1:$B$89,2,0),0)</f>
        <v>0</v>
      </c>
      <c r="O505" s="14">
        <f t="shared" si="37"/>
        <v>0</v>
      </c>
      <c r="P505" s="14">
        <f t="shared" si="38"/>
        <v>0</v>
      </c>
      <c r="Q505" s="14">
        <f t="shared" si="39"/>
        <v>0</v>
      </c>
      <c r="R505" s="14">
        <f t="shared" si="36"/>
        <v>0</v>
      </c>
    </row>
    <row r="506" spans="2:18" x14ac:dyDescent="0.25">
      <c r="B506" t="s">
        <v>774</v>
      </c>
      <c r="C506" t="s">
        <v>867</v>
      </c>
      <c r="D506">
        <v>80000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M506">
        <f>_xlfn.IFNA(VLOOKUP(C506,'Weighted EI Retailers'!$A$1:$B$89,2,0),0)</f>
        <v>0</v>
      </c>
      <c r="O506" s="14">
        <f t="shared" si="37"/>
        <v>0</v>
      </c>
      <c r="P506" s="14">
        <f t="shared" si="38"/>
        <v>0</v>
      </c>
      <c r="Q506" s="14">
        <f t="shared" si="39"/>
        <v>0</v>
      </c>
      <c r="R506" s="14">
        <f t="shared" si="36"/>
        <v>0</v>
      </c>
    </row>
    <row r="507" spans="2:18" x14ac:dyDescent="0.25">
      <c r="B507" t="s">
        <v>867</v>
      </c>
      <c r="C507" t="s">
        <v>768</v>
      </c>
      <c r="D507">
        <v>5000001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M507">
        <f>_xlfn.IFNA(VLOOKUP(C507,'Weighted EI Retailers'!$A$1:$B$89,2,0),0)</f>
        <v>0</v>
      </c>
      <c r="O507" s="14">
        <f t="shared" si="37"/>
        <v>0</v>
      </c>
      <c r="P507" s="14">
        <f t="shared" si="38"/>
        <v>0</v>
      </c>
      <c r="Q507" s="14">
        <f t="shared" si="39"/>
        <v>0</v>
      </c>
      <c r="R507" s="14">
        <f t="shared" si="36"/>
        <v>0</v>
      </c>
    </row>
    <row r="508" spans="2:18" x14ac:dyDescent="0.25">
      <c r="B508" t="s">
        <v>774</v>
      </c>
      <c r="C508" t="s">
        <v>802</v>
      </c>
      <c r="D508">
        <v>80000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M508">
        <f>_xlfn.IFNA(VLOOKUP(C508,'Weighted EI Retailers'!$A$1:$B$89,2,0),0)</f>
        <v>0</v>
      </c>
      <c r="O508" s="14">
        <f t="shared" si="37"/>
        <v>0</v>
      </c>
      <c r="P508" s="14">
        <f t="shared" si="38"/>
        <v>0</v>
      </c>
      <c r="Q508" s="14">
        <f t="shared" si="39"/>
        <v>0</v>
      </c>
      <c r="R508" s="14">
        <f t="shared" si="36"/>
        <v>0</v>
      </c>
    </row>
    <row r="509" spans="2:18" x14ac:dyDescent="0.25">
      <c r="B509" t="s">
        <v>768</v>
      </c>
      <c r="C509" t="s">
        <v>876</v>
      </c>
      <c r="D509">
        <v>80000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M509">
        <f>_xlfn.IFNA(VLOOKUP(C509,'Weighted EI Retailers'!$A$1:$B$89,2,0),0)</f>
        <v>0</v>
      </c>
      <c r="O509" s="14">
        <f t="shared" si="37"/>
        <v>0</v>
      </c>
      <c r="P509" s="14">
        <f t="shared" si="38"/>
        <v>0</v>
      </c>
      <c r="Q509" s="14">
        <f t="shared" si="39"/>
        <v>0</v>
      </c>
      <c r="R509" s="14">
        <f t="shared" si="36"/>
        <v>0</v>
      </c>
    </row>
    <row r="510" spans="2:18" x14ac:dyDescent="0.25">
      <c r="B510" t="s">
        <v>905</v>
      </c>
      <c r="C510" t="s">
        <v>739</v>
      </c>
      <c r="D510">
        <v>5000001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M510">
        <f>_xlfn.IFNA(VLOOKUP(C510,'Weighted EI Retailers'!$A$1:$B$89,2,0),0)</f>
        <v>0</v>
      </c>
      <c r="O510" s="14">
        <f t="shared" si="37"/>
        <v>0</v>
      </c>
      <c r="P510" s="14">
        <f t="shared" si="38"/>
        <v>0</v>
      </c>
      <c r="Q510" s="14">
        <f t="shared" si="39"/>
        <v>0</v>
      </c>
      <c r="R510" s="14">
        <f t="shared" si="36"/>
        <v>0</v>
      </c>
    </row>
    <row r="511" spans="2:18" x14ac:dyDescent="0.25">
      <c r="B511" t="s">
        <v>778</v>
      </c>
      <c r="C511" t="s">
        <v>905</v>
      </c>
      <c r="D511">
        <v>5000001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M511">
        <f>_xlfn.IFNA(VLOOKUP(C511,'Weighted EI Retailers'!$A$1:$B$89,2,0),0)</f>
        <v>0</v>
      </c>
      <c r="O511" s="14">
        <f t="shared" si="37"/>
        <v>0</v>
      </c>
      <c r="P511" s="14">
        <f t="shared" si="38"/>
        <v>0</v>
      </c>
      <c r="Q511" s="14">
        <f t="shared" si="39"/>
        <v>0</v>
      </c>
      <c r="R511" s="14">
        <f t="shared" si="36"/>
        <v>0</v>
      </c>
    </row>
    <row r="512" spans="2:18" x14ac:dyDescent="0.25">
      <c r="B512" t="s">
        <v>778</v>
      </c>
      <c r="C512" t="s">
        <v>831</v>
      </c>
      <c r="D512">
        <v>116033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M512">
        <f>_xlfn.IFNA(VLOOKUP(C512,'Weighted EI Retailers'!$A$1:$B$89,2,0),0)</f>
        <v>0</v>
      </c>
      <c r="O512" s="14">
        <f t="shared" si="37"/>
        <v>0</v>
      </c>
      <c r="P512" s="14">
        <f t="shared" si="38"/>
        <v>0</v>
      </c>
      <c r="Q512" s="14">
        <f t="shared" si="39"/>
        <v>0</v>
      </c>
      <c r="R512" s="14">
        <f t="shared" si="36"/>
        <v>0</v>
      </c>
    </row>
    <row r="513" spans="2:18" x14ac:dyDescent="0.25">
      <c r="B513" t="s">
        <v>899</v>
      </c>
      <c r="C513" t="s">
        <v>905</v>
      </c>
      <c r="D513">
        <v>5000001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M513">
        <f>_xlfn.IFNA(VLOOKUP(C513,'Weighted EI Retailers'!$A$1:$B$89,2,0),0)</f>
        <v>0</v>
      </c>
      <c r="O513" s="14">
        <f t="shared" si="37"/>
        <v>0</v>
      </c>
      <c r="P513" s="14">
        <f t="shared" si="38"/>
        <v>0</v>
      </c>
      <c r="Q513" s="14">
        <f t="shared" si="39"/>
        <v>0</v>
      </c>
      <c r="R513" s="14">
        <f t="shared" si="36"/>
        <v>0</v>
      </c>
    </row>
    <row r="514" spans="2:18" x14ac:dyDescent="0.25">
      <c r="B514" t="s">
        <v>732</v>
      </c>
      <c r="C514" t="s">
        <v>778</v>
      </c>
      <c r="D514">
        <v>5000001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>
        <f>_xlfn.IFNA(VLOOKUP(C514,'Weighted EI Retailers'!$A$1:$B$89,2,0),0)</f>
        <v>0</v>
      </c>
      <c r="O514" s="14">
        <f t="shared" si="37"/>
        <v>0</v>
      </c>
      <c r="P514" s="14">
        <f t="shared" si="38"/>
        <v>0</v>
      </c>
      <c r="Q514" s="14">
        <f t="shared" si="39"/>
        <v>0</v>
      </c>
      <c r="R514" s="14">
        <f t="shared" ref="R514:R577" si="40">J514</f>
        <v>0</v>
      </c>
    </row>
    <row r="515" spans="2:18" x14ac:dyDescent="0.25">
      <c r="B515" t="s">
        <v>856</v>
      </c>
      <c r="C515" t="s">
        <v>855</v>
      </c>
      <c r="D515">
        <v>5000001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M515">
        <f>_xlfn.IFNA(VLOOKUP(C515,'Weighted EI Retailers'!$A$1:$B$89,2,0),0)</f>
        <v>0</v>
      </c>
      <c r="O515" s="14">
        <f t="shared" ref="O515:O578" si="41">H515</f>
        <v>0</v>
      </c>
      <c r="P515" s="14">
        <f t="shared" ref="P515:P578" si="42">I515</f>
        <v>0</v>
      </c>
      <c r="Q515" s="14">
        <f t="shared" ref="Q515:Q578" si="43">ROUND(IF(M515&gt;0,SUM(L515:M515),L515),0)</f>
        <v>0</v>
      </c>
      <c r="R515" s="14">
        <f t="shared" si="40"/>
        <v>0</v>
      </c>
    </row>
    <row r="516" spans="2:18" x14ac:dyDescent="0.25">
      <c r="B516" t="s">
        <v>855</v>
      </c>
      <c r="C516" t="s">
        <v>736</v>
      </c>
      <c r="D516">
        <v>5000001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M516">
        <f>_xlfn.IFNA(VLOOKUP(C516,'Weighted EI Retailers'!$A$1:$B$89,2,0),0)</f>
        <v>0</v>
      </c>
      <c r="O516" s="14">
        <f t="shared" si="41"/>
        <v>0</v>
      </c>
      <c r="P516" s="14">
        <f t="shared" si="42"/>
        <v>0</v>
      </c>
      <c r="Q516" s="14">
        <f t="shared" si="43"/>
        <v>0</v>
      </c>
      <c r="R516" s="14">
        <f t="shared" si="40"/>
        <v>0</v>
      </c>
    </row>
    <row r="517" spans="2:18" x14ac:dyDescent="0.25">
      <c r="B517" t="s">
        <v>856</v>
      </c>
      <c r="C517" t="s">
        <v>817</v>
      </c>
      <c r="D517">
        <v>142812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M517">
        <f>_xlfn.IFNA(VLOOKUP(C517,'Weighted EI Retailers'!$A$1:$B$89,2,0),0)</f>
        <v>0</v>
      </c>
      <c r="O517" s="14">
        <f t="shared" si="41"/>
        <v>0</v>
      </c>
      <c r="P517" s="14">
        <f t="shared" si="42"/>
        <v>0</v>
      </c>
      <c r="Q517" s="14">
        <f t="shared" si="43"/>
        <v>0</v>
      </c>
      <c r="R517" s="14">
        <f t="shared" si="40"/>
        <v>0</v>
      </c>
    </row>
    <row r="518" spans="2:18" x14ac:dyDescent="0.25">
      <c r="B518" t="s">
        <v>855</v>
      </c>
      <c r="C518" t="s">
        <v>816</v>
      </c>
      <c r="D518">
        <v>285624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>
        <f>_xlfn.IFNA(VLOOKUP(C518,'Weighted EI Retailers'!$A$1:$B$89,2,0),0)</f>
        <v>0</v>
      </c>
      <c r="O518" s="14">
        <f t="shared" si="41"/>
        <v>0</v>
      </c>
      <c r="P518" s="14">
        <f t="shared" si="42"/>
        <v>0</v>
      </c>
      <c r="Q518" s="14">
        <f t="shared" si="43"/>
        <v>0</v>
      </c>
      <c r="R518" s="14">
        <f t="shared" si="40"/>
        <v>0</v>
      </c>
    </row>
    <row r="519" spans="2:18" x14ac:dyDescent="0.25">
      <c r="B519" t="s">
        <v>736</v>
      </c>
      <c r="C519" t="s">
        <v>872</v>
      </c>
      <c r="D519">
        <v>5000001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M519">
        <f>_xlfn.IFNA(VLOOKUP(C519,'Weighted EI Retailers'!$A$1:$B$89,2,0),0)</f>
        <v>0</v>
      </c>
      <c r="O519" s="14">
        <f t="shared" si="41"/>
        <v>0</v>
      </c>
      <c r="P519" s="14">
        <f t="shared" si="42"/>
        <v>0</v>
      </c>
      <c r="Q519" s="14">
        <f t="shared" si="43"/>
        <v>0</v>
      </c>
      <c r="R519" s="14">
        <f t="shared" si="40"/>
        <v>0</v>
      </c>
    </row>
    <row r="520" spans="2:18" x14ac:dyDescent="0.25">
      <c r="B520" t="s">
        <v>829</v>
      </c>
      <c r="C520" t="s">
        <v>733</v>
      </c>
      <c r="D520">
        <v>5000001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M520">
        <f>_xlfn.IFNA(VLOOKUP(C520,'Weighted EI Retailers'!$A$1:$B$89,2,0),0)</f>
        <v>0</v>
      </c>
      <c r="O520" s="14">
        <f t="shared" si="41"/>
        <v>0</v>
      </c>
      <c r="P520" s="14">
        <f t="shared" si="42"/>
        <v>0</v>
      </c>
      <c r="Q520" s="14">
        <f t="shared" si="43"/>
        <v>0</v>
      </c>
      <c r="R520" s="14">
        <f t="shared" si="40"/>
        <v>0</v>
      </c>
    </row>
    <row r="521" spans="2:18" x14ac:dyDescent="0.25">
      <c r="B521" t="s">
        <v>733</v>
      </c>
      <c r="C521" t="s">
        <v>872</v>
      </c>
      <c r="D521">
        <v>5000001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M521">
        <f>_xlfn.IFNA(VLOOKUP(C521,'Weighted EI Retailers'!$A$1:$B$89,2,0),0)</f>
        <v>0</v>
      </c>
      <c r="O521" s="14">
        <f t="shared" si="41"/>
        <v>0</v>
      </c>
      <c r="P521" s="14">
        <f t="shared" si="42"/>
        <v>0</v>
      </c>
      <c r="Q521" s="14">
        <f t="shared" si="43"/>
        <v>0</v>
      </c>
      <c r="R521" s="14">
        <f t="shared" si="40"/>
        <v>0</v>
      </c>
    </row>
    <row r="522" spans="2:18" x14ac:dyDescent="0.25">
      <c r="B522" t="s">
        <v>872</v>
      </c>
      <c r="C522" t="s">
        <v>732</v>
      </c>
      <c r="D522">
        <v>5000001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M522">
        <f>_xlfn.IFNA(VLOOKUP(C522,'Weighted EI Retailers'!$A$1:$B$89,2,0),0)</f>
        <v>0</v>
      </c>
      <c r="O522" s="14">
        <f t="shared" si="41"/>
        <v>0</v>
      </c>
      <c r="P522" s="14">
        <f t="shared" si="42"/>
        <v>0</v>
      </c>
      <c r="Q522" s="14">
        <f t="shared" si="43"/>
        <v>0</v>
      </c>
      <c r="R522" s="14">
        <f t="shared" si="40"/>
        <v>0</v>
      </c>
    </row>
    <row r="523" spans="2:18" x14ac:dyDescent="0.25">
      <c r="B523" t="s">
        <v>870</v>
      </c>
      <c r="C523" t="s">
        <v>829</v>
      </c>
      <c r="D523">
        <v>21492888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M523">
        <f>_xlfn.IFNA(VLOOKUP(C523,'Weighted EI Retailers'!$A$1:$B$89,2,0),0)</f>
        <v>0</v>
      </c>
      <c r="O523" s="14">
        <f t="shared" si="41"/>
        <v>0</v>
      </c>
      <c r="P523" s="14">
        <f t="shared" si="42"/>
        <v>0</v>
      </c>
      <c r="Q523" s="14">
        <f t="shared" si="43"/>
        <v>0</v>
      </c>
      <c r="R523" s="14">
        <f t="shared" si="40"/>
        <v>0</v>
      </c>
    </row>
    <row r="524" spans="2:18" x14ac:dyDescent="0.25">
      <c r="B524" t="s">
        <v>880</v>
      </c>
      <c r="C524" t="s">
        <v>771</v>
      </c>
      <c r="D524">
        <v>21492888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M524">
        <f>_xlfn.IFNA(VLOOKUP(C524,'Weighted EI Retailers'!$A$1:$B$89,2,0),0)</f>
        <v>0</v>
      </c>
      <c r="O524" s="14">
        <f t="shared" si="41"/>
        <v>0</v>
      </c>
      <c r="P524" s="14">
        <f t="shared" si="42"/>
        <v>0</v>
      </c>
      <c r="Q524" s="14">
        <f t="shared" si="43"/>
        <v>0</v>
      </c>
      <c r="R524" s="14">
        <f t="shared" si="40"/>
        <v>0</v>
      </c>
    </row>
    <row r="525" spans="2:18" x14ac:dyDescent="0.25">
      <c r="B525" t="s">
        <v>771</v>
      </c>
      <c r="C525" t="s">
        <v>881</v>
      </c>
      <c r="D525">
        <v>5000001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M525">
        <f>_xlfn.IFNA(VLOOKUP(C525,'Weighted EI Retailers'!$A$1:$B$89,2,0),0)</f>
        <v>0</v>
      </c>
      <c r="O525" s="14">
        <f t="shared" si="41"/>
        <v>0</v>
      </c>
      <c r="P525" s="14">
        <f t="shared" si="42"/>
        <v>0</v>
      </c>
      <c r="Q525" s="14">
        <f t="shared" si="43"/>
        <v>0</v>
      </c>
      <c r="R525" s="14">
        <f t="shared" si="40"/>
        <v>0</v>
      </c>
    </row>
    <row r="526" spans="2:18" x14ac:dyDescent="0.25">
      <c r="B526" t="s">
        <v>881</v>
      </c>
      <c r="C526" t="s">
        <v>807</v>
      </c>
      <c r="D526">
        <v>1190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>
        <f>_xlfn.IFNA(VLOOKUP(C526,'Weighted EI Retailers'!$A$1:$B$89,2,0),0)</f>
        <v>0</v>
      </c>
      <c r="O526" s="14">
        <f t="shared" si="41"/>
        <v>0</v>
      </c>
      <c r="P526" s="14">
        <f t="shared" si="42"/>
        <v>0</v>
      </c>
      <c r="Q526" s="14">
        <f t="shared" si="43"/>
        <v>0</v>
      </c>
      <c r="R526" s="14">
        <f t="shared" si="40"/>
        <v>0</v>
      </c>
    </row>
    <row r="527" spans="2:18" x14ac:dyDescent="0.25">
      <c r="B527" t="s">
        <v>881</v>
      </c>
      <c r="C527" t="s">
        <v>837</v>
      </c>
      <c r="D527">
        <v>24000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M527">
        <f>_xlfn.IFNA(VLOOKUP(C527,'Weighted EI Retailers'!$A$1:$B$89,2,0),0)</f>
        <v>0</v>
      </c>
      <c r="O527" s="14">
        <f t="shared" si="41"/>
        <v>0</v>
      </c>
      <c r="P527" s="14">
        <f t="shared" si="42"/>
        <v>0</v>
      </c>
      <c r="Q527" s="14">
        <f t="shared" si="43"/>
        <v>0</v>
      </c>
      <c r="R527" s="14">
        <f t="shared" si="40"/>
        <v>0</v>
      </c>
    </row>
    <row r="528" spans="2:18" x14ac:dyDescent="0.25">
      <c r="B528" t="s">
        <v>881</v>
      </c>
      <c r="C528" t="s">
        <v>870</v>
      </c>
      <c r="D528">
        <v>5000001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M528">
        <f>_xlfn.IFNA(VLOOKUP(C528,'Weighted EI Retailers'!$A$1:$B$89,2,0),0)</f>
        <v>0</v>
      </c>
      <c r="O528" s="14">
        <f t="shared" si="41"/>
        <v>0</v>
      </c>
      <c r="P528" s="14">
        <f t="shared" si="42"/>
        <v>0</v>
      </c>
      <c r="Q528" s="14">
        <f t="shared" si="43"/>
        <v>0</v>
      </c>
      <c r="R528" s="14">
        <f t="shared" si="40"/>
        <v>0</v>
      </c>
    </row>
    <row r="529" spans="2:18" x14ac:dyDescent="0.25">
      <c r="B529" t="s">
        <v>883</v>
      </c>
      <c r="C529" t="s">
        <v>837</v>
      </c>
      <c r="D529">
        <v>24000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M529">
        <f>_xlfn.IFNA(VLOOKUP(C529,'Weighted EI Retailers'!$A$1:$B$89,2,0),0)</f>
        <v>0</v>
      </c>
      <c r="O529" s="14">
        <f t="shared" si="41"/>
        <v>0</v>
      </c>
      <c r="P529" s="14">
        <f t="shared" si="42"/>
        <v>0</v>
      </c>
      <c r="Q529" s="14">
        <f t="shared" si="43"/>
        <v>0</v>
      </c>
      <c r="R529" s="14">
        <f t="shared" si="40"/>
        <v>0</v>
      </c>
    </row>
    <row r="530" spans="2:18" x14ac:dyDescent="0.25">
      <c r="B530" t="s">
        <v>883</v>
      </c>
      <c r="C530" t="s">
        <v>881</v>
      </c>
      <c r="D530">
        <v>5000001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M530">
        <f>_xlfn.IFNA(VLOOKUP(C530,'Weighted EI Retailers'!$A$1:$B$89,2,0),0)</f>
        <v>0</v>
      </c>
      <c r="O530" s="14">
        <f t="shared" si="41"/>
        <v>0</v>
      </c>
      <c r="P530" s="14">
        <f t="shared" si="42"/>
        <v>0</v>
      </c>
      <c r="Q530" s="14">
        <f t="shared" si="43"/>
        <v>0</v>
      </c>
      <c r="R530" s="14">
        <f t="shared" si="40"/>
        <v>0</v>
      </c>
    </row>
    <row r="531" spans="2:18" x14ac:dyDescent="0.25">
      <c r="B531" t="s">
        <v>737</v>
      </c>
      <c r="C531" t="s">
        <v>902</v>
      </c>
      <c r="D531">
        <v>450001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>
        <f>_xlfn.IFNA(VLOOKUP(C531,'Weighted EI Retailers'!$A$1:$B$89,2,0),0)</f>
        <v>0</v>
      </c>
      <c r="O531" s="14">
        <f t="shared" si="41"/>
        <v>0</v>
      </c>
      <c r="P531" s="14">
        <f t="shared" si="42"/>
        <v>0</v>
      </c>
      <c r="Q531" s="14">
        <f t="shared" si="43"/>
        <v>0</v>
      </c>
      <c r="R531" s="14">
        <f t="shared" si="40"/>
        <v>0</v>
      </c>
    </row>
    <row r="532" spans="2:18" x14ac:dyDescent="0.25">
      <c r="B532" t="s">
        <v>863</v>
      </c>
      <c r="C532" t="s">
        <v>737</v>
      </c>
      <c r="D532">
        <v>450001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>
        <f>_xlfn.IFNA(VLOOKUP(C532,'Weighted EI Retailers'!$A$1:$B$89,2,0),0)</f>
        <v>0</v>
      </c>
      <c r="O532" s="14">
        <f t="shared" si="41"/>
        <v>0</v>
      </c>
      <c r="P532" s="14">
        <f t="shared" si="42"/>
        <v>0</v>
      </c>
      <c r="Q532" s="14">
        <f t="shared" si="43"/>
        <v>0</v>
      </c>
      <c r="R532" s="14">
        <f t="shared" si="40"/>
        <v>0</v>
      </c>
    </row>
    <row r="533" spans="2:18" x14ac:dyDescent="0.25">
      <c r="B533" t="s">
        <v>892</v>
      </c>
      <c r="C533" t="s">
        <v>863</v>
      </c>
      <c r="D533">
        <v>10000001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M533">
        <f>_xlfn.IFNA(VLOOKUP(C533,'Weighted EI Retailers'!$A$1:$B$89,2,0),0)</f>
        <v>0</v>
      </c>
      <c r="O533" s="14">
        <f t="shared" si="41"/>
        <v>0</v>
      </c>
      <c r="P533" s="14">
        <f t="shared" si="42"/>
        <v>0</v>
      </c>
      <c r="Q533" s="14">
        <f t="shared" si="43"/>
        <v>0</v>
      </c>
      <c r="R533" s="14">
        <f t="shared" si="40"/>
        <v>0</v>
      </c>
    </row>
    <row r="534" spans="2:18" x14ac:dyDescent="0.25">
      <c r="B534" t="s">
        <v>739</v>
      </c>
      <c r="C534" t="s">
        <v>863</v>
      </c>
      <c r="D534">
        <v>5000001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M534">
        <f>_xlfn.IFNA(VLOOKUP(C534,'Weighted EI Retailers'!$A$1:$B$89,2,0),0)</f>
        <v>0</v>
      </c>
      <c r="O534" s="14">
        <f t="shared" si="41"/>
        <v>0</v>
      </c>
      <c r="P534" s="14">
        <f t="shared" si="42"/>
        <v>0</v>
      </c>
      <c r="Q534" s="14">
        <f t="shared" si="43"/>
        <v>0</v>
      </c>
      <c r="R534" s="14">
        <f t="shared" si="40"/>
        <v>0</v>
      </c>
    </row>
    <row r="535" spans="2:18" x14ac:dyDescent="0.25">
      <c r="B535" t="s">
        <v>886</v>
      </c>
      <c r="C535" t="s">
        <v>740</v>
      </c>
      <c r="D535">
        <v>10000001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M535">
        <f>_xlfn.IFNA(VLOOKUP(C535,'Weighted EI Retailers'!$A$1:$B$89,2,0),0)</f>
        <v>0</v>
      </c>
      <c r="O535" s="14">
        <f t="shared" si="41"/>
        <v>0</v>
      </c>
      <c r="P535" s="14">
        <f t="shared" si="42"/>
        <v>0</v>
      </c>
      <c r="Q535" s="14">
        <f t="shared" si="43"/>
        <v>0</v>
      </c>
      <c r="R535" s="14">
        <f t="shared" si="40"/>
        <v>0</v>
      </c>
    </row>
    <row r="536" spans="2:18" x14ac:dyDescent="0.25">
      <c r="B536" t="s">
        <v>843</v>
      </c>
      <c r="C536" t="s">
        <v>863</v>
      </c>
      <c r="D536">
        <v>10000001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M536">
        <f>_xlfn.IFNA(VLOOKUP(C536,'Weighted EI Retailers'!$A$1:$B$89,2,0),0)</f>
        <v>0</v>
      </c>
      <c r="O536" s="14">
        <f t="shared" si="41"/>
        <v>0</v>
      </c>
      <c r="P536" s="14">
        <f t="shared" si="42"/>
        <v>0</v>
      </c>
      <c r="Q536" s="14">
        <f t="shared" si="43"/>
        <v>0</v>
      </c>
      <c r="R536" s="14">
        <f t="shared" si="40"/>
        <v>0</v>
      </c>
    </row>
    <row r="537" spans="2:18" x14ac:dyDescent="0.25">
      <c r="B537" t="s">
        <v>913</v>
      </c>
      <c r="C537" t="s">
        <v>886</v>
      </c>
      <c r="D537">
        <v>10000001</v>
      </c>
      <c r="E537">
        <v>940</v>
      </c>
      <c r="F537">
        <v>0</v>
      </c>
      <c r="G537">
        <v>0</v>
      </c>
      <c r="H537">
        <v>0</v>
      </c>
      <c r="I537">
        <v>0</v>
      </c>
      <c r="J537">
        <v>624</v>
      </c>
      <c r="K537">
        <v>0</v>
      </c>
      <c r="M537">
        <f>_xlfn.IFNA(VLOOKUP(C537,'Weighted EI Retailers'!$A$1:$B$89,2,0),0)</f>
        <v>0</v>
      </c>
      <c r="O537" s="14">
        <f t="shared" si="41"/>
        <v>0</v>
      </c>
      <c r="P537" s="14">
        <f t="shared" si="42"/>
        <v>0</v>
      </c>
      <c r="Q537" s="14">
        <f t="shared" si="43"/>
        <v>0</v>
      </c>
      <c r="R537" s="14">
        <f t="shared" si="40"/>
        <v>624</v>
      </c>
    </row>
    <row r="538" spans="2:18" x14ac:dyDescent="0.25">
      <c r="B538" t="s">
        <v>740</v>
      </c>
      <c r="C538" t="s">
        <v>863</v>
      </c>
      <c r="D538">
        <v>10000001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M538">
        <f>_xlfn.IFNA(VLOOKUP(C538,'Weighted EI Retailers'!$A$1:$B$89,2,0),0)</f>
        <v>0</v>
      </c>
      <c r="O538" s="14">
        <f t="shared" si="41"/>
        <v>0</v>
      </c>
      <c r="P538" s="14">
        <f t="shared" si="42"/>
        <v>0</v>
      </c>
      <c r="Q538" s="14">
        <f t="shared" si="43"/>
        <v>0</v>
      </c>
      <c r="R538" s="14">
        <f t="shared" si="40"/>
        <v>0</v>
      </c>
    </row>
    <row r="539" spans="2:18" x14ac:dyDescent="0.25">
      <c r="B539" t="s">
        <v>887</v>
      </c>
      <c r="C539" t="s">
        <v>886</v>
      </c>
      <c r="D539">
        <v>10000001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>
        <f>_xlfn.IFNA(VLOOKUP(C539,'Weighted EI Retailers'!$A$1:$B$89,2,0),0)</f>
        <v>0</v>
      </c>
      <c r="O539" s="14">
        <f t="shared" si="41"/>
        <v>0</v>
      </c>
      <c r="P539" s="14">
        <f t="shared" si="42"/>
        <v>0</v>
      </c>
      <c r="Q539" s="14">
        <f t="shared" si="43"/>
        <v>0</v>
      </c>
      <c r="R539" s="14">
        <f t="shared" si="40"/>
        <v>0</v>
      </c>
    </row>
    <row r="540" spans="2:18" x14ac:dyDescent="0.25">
      <c r="B540" t="s">
        <v>912</v>
      </c>
      <c r="C540" t="s">
        <v>886</v>
      </c>
      <c r="D540">
        <v>9948</v>
      </c>
      <c r="E540">
        <v>940</v>
      </c>
      <c r="F540">
        <v>0</v>
      </c>
      <c r="G540">
        <v>0</v>
      </c>
      <c r="H540">
        <v>0</v>
      </c>
      <c r="I540">
        <v>0</v>
      </c>
      <c r="J540">
        <v>624</v>
      </c>
      <c r="K540">
        <v>0</v>
      </c>
      <c r="M540">
        <f>_xlfn.IFNA(VLOOKUP(C540,'Weighted EI Retailers'!$A$1:$B$89,2,0),0)</f>
        <v>0</v>
      </c>
      <c r="O540" s="14">
        <f t="shared" si="41"/>
        <v>0</v>
      </c>
      <c r="P540" s="14">
        <f t="shared" si="42"/>
        <v>0</v>
      </c>
      <c r="Q540" s="14">
        <f t="shared" si="43"/>
        <v>0</v>
      </c>
      <c r="R540" s="14">
        <f t="shared" si="40"/>
        <v>624</v>
      </c>
    </row>
    <row r="541" spans="2:18" x14ac:dyDescent="0.25">
      <c r="B541" t="s">
        <v>868</v>
      </c>
      <c r="C541" t="s">
        <v>769</v>
      </c>
      <c r="D541">
        <v>5000001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M541">
        <f>_xlfn.IFNA(VLOOKUP(C541,'Weighted EI Retailers'!$A$1:$B$89,2,0),0)</f>
        <v>0</v>
      </c>
      <c r="O541" s="14">
        <f t="shared" si="41"/>
        <v>0</v>
      </c>
      <c r="P541" s="14">
        <f t="shared" si="42"/>
        <v>0</v>
      </c>
      <c r="Q541" s="14">
        <f t="shared" si="43"/>
        <v>0</v>
      </c>
      <c r="R541" s="14">
        <f t="shared" si="40"/>
        <v>0</v>
      </c>
    </row>
    <row r="542" spans="2:18" x14ac:dyDescent="0.25">
      <c r="B542" t="s">
        <v>769</v>
      </c>
      <c r="C542" t="s">
        <v>862</v>
      </c>
      <c r="D542">
        <v>5000001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M542">
        <f>_xlfn.IFNA(VLOOKUP(C542,'Weighted EI Retailers'!$A$1:$B$89,2,0),0)</f>
        <v>0</v>
      </c>
      <c r="O542" s="14">
        <f t="shared" si="41"/>
        <v>0</v>
      </c>
      <c r="P542" s="14">
        <f t="shared" si="42"/>
        <v>0</v>
      </c>
      <c r="Q542" s="14">
        <f t="shared" si="43"/>
        <v>0</v>
      </c>
      <c r="R542" s="14">
        <f t="shared" si="40"/>
        <v>0</v>
      </c>
    </row>
    <row r="543" spans="2:18" x14ac:dyDescent="0.25">
      <c r="B543" t="s">
        <v>927</v>
      </c>
      <c r="C543" t="s">
        <v>776</v>
      </c>
      <c r="D543">
        <v>88392</v>
      </c>
      <c r="E543">
        <v>940</v>
      </c>
      <c r="F543">
        <v>0</v>
      </c>
      <c r="G543">
        <v>0</v>
      </c>
      <c r="H543">
        <v>0</v>
      </c>
      <c r="I543">
        <v>0</v>
      </c>
      <c r="J543">
        <v>1226</v>
      </c>
      <c r="K543">
        <v>175</v>
      </c>
      <c r="M543">
        <f>_xlfn.IFNA(VLOOKUP(C543,'Weighted EI Retailers'!$A$1:$B$89,2,0),0)</f>
        <v>0</v>
      </c>
      <c r="O543" s="14">
        <f t="shared" si="41"/>
        <v>0</v>
      </c>
      <c r="P543" s="14">
        <f t="shared" si="42"/>
        <v>0</v>
      </c>
      <c r="Q543" s="14">
        <f t="shared" si="43"/>
        <v>0</v>
      </c>
      <c r="R543" s="14">
        <f t="shared" si="40"/>
        <v>1226</v>
      </c>
    </row>
    <row r="544" spans="2:18" x14ac:dyDescent="0.25">
      <c r="B544" t="s">
        <v>884</v>
      </c>
      <c r="C544" t="s">
        <v>776</v>
      </c>
      <c r="D544">
        <v>5000001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M544">
        <f>_xlfn.IFNA(VLOOKUP(C544,'Weighted EI Retailers'!$A$1:$B$89,2,0),0)</f>
        <v>0</v>
      </c>
      <c r="O544" s="14">
        <f t="shared" si="41"/>
        <v>0</v>
      </c>
      <c r="P544" s="14">
        <f t="shared" si="42"/>
        <v>0</v>
      </c>
      <c r="Q544" s="14">
        <f t="shared" si="43"/>
        <v>0</v>
      </c>
      <c r="R544" s="14">
        <f t="shared" si="40"/>
        <v>0</v>
      </c>
    </row>
    <row r="545" spans="2:18" x14ac:dyDescent="0.25">
      <c r="B545" t="s">
        <v>884</v>
      </c>
      <c r="C545" t="s">
        <v>886</v>
      </c>
      <c r="D545">
        <v>5000001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M545">
        <f>_xlfn.IFNA(VLOOKUP(C545,'Weighted EI Retailers'!$A$1:$B$89,2,0),0)</f>
        <v>0</v>
      </c>
      <c r="O545" s="14">
        <f t="shared" si="41"/>
        <v>0</v>
      </c>
      <c r="P545" s="14">
        <f t="shared" si="42"/>
        <v>0</v>
      </c>
      <c r="Q545" s="14">
        <f t="shared" si="43"/>
        <v>0</v>
      </c>
      <c r="R545" s="14">
        <f t="shared" si="40"/>
        <v>0</v>
      </c>
    </row>
    <row r="546" spans="2:18" x14ac:dyDescent="0.25">
      <c r="B546" t="s">
        <v>776</v>
      </c>
      <c r="C546" t="s">
        <v>886</v>
      </c>
      <c r="D546">
        <v>6426446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M546">
        <f>_xlfn.IFNA(VLOOKUP(C546,'Weighted EI Retailers'!$A$1:$B$89,2,0),0)</f>
        <v>0</v>
      </c>
      <c r="O546" s="14">
        <f t="shared" si="41"/>
        <v>0</v>
      </c>
      <c r="P546" s="14">
        <f t="shared" si="42"/>
        <v>0</v>
      </c>
      <c r="Q546" s="14">
        <f t="shared" si="43"/>
        <v>0</v>
      </c>
      <c r="R546" s="14">
        <f t="shared" si="40"/>
        <v>0</v>
      </c>
    </row>
    <row r="547" spans="2:18" x14ac:dyDescent="0.25">
      <c r="B547" t="s">
        <v>862</v>
      </c>
      <c r="C547" t="s">
        <v>869</v>
      </c>
      <c r="D547">
        <v>5000001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>
        <f>_xlfn.IFNA(VLOOKUP(C547,'Weighted EI Retailers'!$A$1:$B$89,2,0),0)</f>
        <v>0</v>
      </c>
      <c r="O547" s="14">
        <f t="shared" si="41"/>
        <v>0</v>
      </c>
      <c r="P547" s="14">
        <f t="shared" si="42"/>
        <v>0</v>
      </c>
      <c r="Q547" s="14">
        <f t="shared" si="43"/>
        <v>0</v>
      </c>
      <c r="R547" s="14">
        <f t="shared" si="40"/>
        <v>0</v>
      </c>
    </row>
    <row r="548" spans="2:18" x14ac:dyDescent="0.25">
      <c r="B548" t="s">
        <v>868</v>
      </c>
      <c r="C548" t="s">
        <v>886</v>
      </c>
      <c r="D548">
        <v>10000001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>
        <f>_xlfn.IFNA(VLOOKUP(C548,'Weighted EI Retailers'!$A$1:$B$89,2,0),0)</f>
        <v>0</v>
      </c>
      <c r="O548" s="14">
        <f t="shared" si="41"/>
        <v>0</v>
      </c>
      <c r="P548" s="14">
        <f t="shared" si="42"/>
        <v>0</v>
      </c>
      <c r="Q548" s="14">
        <f t="shared" si="43"/>
        <v>0</v>
      </c>
      <c r="R548" s="14">
        <f t="shared" si="40"/>
        <v>0</v>
      </c>
    </row>
    <row r="549" spans="2:18" x14ac:dyDescent="0.25">
      <c r="B549" t="s">
        <v>828</v>
      </c>
      <c r="C549" t="s">
        <v>868</v>
      </c>
      <c r="D549">
        <v>1011570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>
        <f>_xlfn.IFNA(VLOOKUP(C549,'Weighted EI Retailers'!$A$1:$B$89,2,0),0)</f>
        <v>0</v>
      </c>
      <c r="O549" s="14">
        <f t="shared" si="41"/>
        <v>0</v>
      </c>
      <c r="P549" s="14">
        <f t="shared" si="42"/>
        <v>0</v>
      </c>
      <c r="Q549" s="14">
        <f t="shared" si="43"/>
        <v>0</v>
      </c>
      <c r="R549" s="14">
        <f t="shared" si="40"/>
        <v>0</v>
      </c>
    </row>
    <row r="550" spans="2:18" x14ac:dyDescent="0.25">
      <c r="B550" t="s">
        <v>910</v>
      </c>
      <c r="C550" t="s">
        <v>886</v>
      </c>
      <c r="D550">
        <v>10000001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M550">
        <f>_xlfn.IFNA(VLOOKUP(C550,'Weighted EI Retailers'!$A$1:$B$89,2,0),0)</f>
        <v>0</v>
      </c>
      <c r="O550" s="14">
        <f t="shared" si="41"/>
        <v>0</v>
      </c>
      <c r="P550" s="14">
        <f t="shared" si="42"/>
        <v>0</v>
      </c>
      <c r="Q550" s="14">
        <f t="shared" si="43"/>
        <v>0</v>
      </c>
      <c r="R550" s="14">
        <f t="shared" si="40"/>
        <v>0</v>
      </c>
    </row>
    <row r="551" spans="2:18" x14ac:dyDescent="0.25">
      <c r="B551" t="s">
        <v>862</v>
      </c>
      <c r="C551" t="s">
        <v>989</v>
      </c>
      <c r="D551">
        <v>60000012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M551">
        <f>_xlfn.IFNA(VLOOKUP(C551,'Weighted EI Retailers'!$A$1:$B$89,2,0),0)</f>
        <v>0</v>
      </c>
      <c r="O551" s="14">
        <f t="shared" si="41"/>
        <v>0</v>
      </c>
      <c r="P551" s="14">
        <f t="shared" si="42"/>
        <v>0</v>
      </c>
      <c r="Q551" s="14">
        <f t="shared" si="43"/>
        <v>0</v>
      </c>
      <c r="R551" s="14">
        <f t="shared" si="40"/>
        <v>0</v>
      </c>
    </row>
    <row r="552" spans="2:18" x14ac:dyDescent="0.25">
      <c r="B552" t="s">
        <v>989</v>
      </c>
      <c r="C552" t="s">
        <v>869</v>
      </c>
      <c r="D552">
        <v>5000001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>
        <f>_xlfn.IFNA(VLOOKUP(C552,'Weighted EI Retailers'!$A$1:$B$89,2,0),0)</f>
        <v>0</v>
      </c>
      <c r="O552" s="14">
        <f t="shared" si="41"/>
        <v>0</v>
      </c>
      <c r="P552" s="14">
        <f t="shared" si="42"/>
        <v>0</v>
      </c>
      <c r="Q552" s="14">
        <f t="shared" si="43"/>
        <v>0</v>
      </c>
      <c r="R552" s="14">
        <f t="shared" si="40"/>
        <v>0</v>
      </c>
    </row>
    <row r="553" spans="2:18" x14ac:dyDescent="0.25">
      <c r="B553" t="s">
        <v>989</v>
      </c>
      <c r="C553" t="s">
        <v>824</v>
      </c>
      <c r="D553">
        <v>17856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M553">
        <f>_xlfn.IFNA(VLOOKUP(C553,'Weighted EI Retailers'!$A$1:$B$89,2,0),0)</f>
        <v>0</v>
      </c>
      <c r="O553" s="14">
        <f t="shared" si="41"/>
        <v>0</v>
      </c>
      <c r="P553" s="14">
        <f t="shared" si="42"/>
        <v>0</v>
      </c>
      <c r="Q553" s="14">
        <f t="shared" si="43"/>
        <v>0</v>
      </c>
      <c r="R553" s="14">
        <f t="shared" si="40"/>
        <v>0</v>
      </c>
    </row>
    <row r="554" spans="2:18" x14ac:dyDescent="0.25">
      <c r="B554" t="s">
        <v>708</v>
      </c>
      <c r="C554" t="s">
        <v>910</v>
      </c>
      <c r="D554">
        <v>5000001</v>
      </c>
      <c r="E554">
        <v>784</v>
      </c>
      <c r="F554">
        <v>0</v>
      </c>
      <c r="G554">
        <v>175</v>
      </c>
      <c r="H554">
        <v>0</v>
      </c>
      <c r="I554">
        <v>175</v>
      </c>
      <c r="J554">
        <v>0</v>
      </c>
      <c r="K554">
        <v>0</v>
      </c>
      <c r="M554">
        <f>_xlfn.IFNA(VLOOKUP(C554,'Weighted EI Retailers'!$A$1:$B$89,2,0),0)</f>
        <v>0</v>
      </c>
      <c r="O554" s="14">
        <f t="shared" si="41"/>
        <v>0</v>
      </c>
      <c r="P554" s="14">
        <f t="shared" si="42"/>
        <v>175</v>
      </c>
      <c r="Q554" s="14">
        <f t="shared" si="43"/>
        <v>0</v>
      </c>
      <c r="R554" s="14">
        <f t="shared" si="40"/>
        <v>0</v>
      </c>
    </row>
    <row r="555" spans="2:18" x14ac:dyDescent="0.25">
      <c r="B555" t="s">
        <v>869</v>
      </c>
      <c r="C555" t="s">
        <v>828</v>
      </c>
      <c r="D555">
        <v>35702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M555">
        <f>_xlfn.IFNA(VLOOKUP(C555,'Weighted EI Retailers'!$A$1:$B$89,2,0),0)</f>
        <v>0</v>
      </c>
      <c r="O555" s="14">
        <f t="shared" si="41"/>
        <v>0</v>
      </c>
      <c r="P555" s="14">
        <f t="shared" si="42"/>
        <v>0</v>
      </c>
      <c r="Q555" s="14">
        <f t="shared" si="43"/>
        <v>0</v>
      </c>
      <c r="R555" s="14">
        <f t="shared" si="40"/>
        <v>0</v>
      </c>
    </row>
    <row r="556" spans="2:18" x14ac:dyDescent="0.25">
      <c r="B556" t="s">
        <v>869</v>
      </c>
      <c r="C556" t="s">
        <v>910</v>
      </c>
      <c r="D556">
        <v>5000001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M556">
        <f>_xlfn.IFNA(VLOOKUP(C556,'Weighted EI Retailers'!$A$1:$B$89,2,0),0)</f>
        <v>0</v>
      </c>
      <c r="O556" s="14">
        <f t="shared" si="41"/>
        <v>0</v>
      </c>
      <c r="P556" s="14">
        <f t="shared" si="42"/>
        <v>0</v>
      </c>
      <c r="Q556" s="14">
        <f t="shared" si="43"/>
        <v>0</v>
      </c>
      <c r="R556" s="14">
        <f t="shared" si="40"/>
        <v>0</v>
      </c>
    </row>
    <row r="557" spans="2:18" x14ac:dyDescent="0.25">
      <c r="B557" t="s">
        <v>850</v>
      </c>
      <c r="C557" t="s">
        <v>810</v>
      </c>
      <c r="D557">
        <v>8152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M557">
        <f>_xlfn.IFNA(VLOOKUP(C557,'Weighted EI Retailers'!$A$1:$B$89,2,0),0)</f>
        <v>0</v>
      </c>
      <c r="O557" s="14">
        <f t="shared" si="41"/>
        <v>0</v>
      </c>
      <c r="P557" s="14">
        <f t="shared" si="42"/>
        <v>0</v>
      </c>
      <c r="Q557" s="14">
        <f t="shared" si="43"/>
        <v>0</v>
      </c>
      <c r="R557" s="14">
        <f t="shared" si="40"/>
        <v>0</v>
      </c>
    </row>
    <row r="558" spans="2:18" x14ac:dyDescent="0.25">
      <c r="B558" t="s">
        <v>810</v>
      </c>
      <c r="C558" t="s">
        <v>869</v>
      </c>
      <c r="D558">
        <v>91636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M558">
        <f>_xlfn.IFNA(VLOOKUP(C558,'Weighted EI Retailers'!$A$1:$B$89,2,0),0)</f>
        <v>0</v>
      </c>
      <c r="O558" s="14">
        <f t="shared" si="41"/>
        <v>0</v>
      </c>
      <c r="P558" s="14">
        <f t="shared" si="42"/>
        <v>0</v>
      </c>
      <c r="Q558" s="14">
        <f t="shared" si="43"/>
        <v>0</v>
      </c>
      <c r="R558" s="14">
        <f t="shared" si="40"/>
        <v>0</v>
      </c>
    </row>
    <row r="559" spans="2:18" x14ac:dyDescent="0.25">
      <c r="B559" t="s">
        <v>849</v>
      </c>
      <c r="C559" t="s">
        <v>759</v>
      </c>
      <c r="D559">
        <v>5000001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M559">
        <f>_xlfn.IFNA(VLOOKUP(C559,'Weighted EI Retailers'!$A$1:$B$89,2,0),0)</f>
        <v>0</v>
      </c>
      <c r="O559" s="14">
        <f t="shared" si="41"/>
        <v>0</v>
      </c>
      <c r="P559" s="14">
        <f t="shared" si="42"/>
        <v>0</v>
      </c>
      <c r="Q559" s="14">
        <f t="shared" si="43"/>
        <v>0</v>
      </c>
      <c r="R559" s="14">
        <f t="shared" si="40"/>
        <v>0</v>
      </c>
    </row>
    <row r="560" spans="2:18" x14ac:dyDescent="0.25">
      <c r="B560" t="s">
        <v>759</v>
      </c>
      <c r="C560" t="s">
        <v>858</v>
      </c>
      <c r="D560">
        <v>5000001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M560">
        <f>_xlfn.IFNA(VLOOKUP(C560,'Weighted EI Retailers'!$A$1:$B$89,2,0),0)</f>
        <v>0</v>
      </c>
      <c r="O560" s="14">
        <f t="shared" si="41"/>
        <v>0</v>
      </c>
      <c r="P560" s="14">
        <f t="shared" si="42"/>
        <v>0</v>
      </c>
      <c r="Q560" s="14">
        <f t="shared" si="43"/>
        <v>0</v>
      </c>
      <c r="R560" s="14">
        <f t="shared" si="40"/>
        <v>0</v>
      </c>
    </row>
    <row r="561" spans="2:18" x14ac:dyDescent="0.25">
      <c r="B561" t="s">
        <v>858</v>
      </c>
      <c r="C561" t="s">
        <v>764</v>
      </c>
      <c r="D561">
        <v>5000001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M561">
        <f>_xlfn.IFNA(VLOOKUP(C561,'Weighted EI Retailers'!$A$1:$B$89,2,0),0)</f>
        <v>0</v>
      </c>
      <c r="O561" s="14">
        <f t="shared" si="41"/>
        <v>0</v>
      </c>
      <c r="P561" s="14">
        <f t="shared" si="42"/>
        <v>0</v>
      </c>
      <c r="Q561" s="14">
        <f t="shared" si="43"/>
        <v>0</v>
      </c>
      <c r="R561" s="14">
        <f t="shared" si="40"/>
        <v>0</v>
      </c>
    </row>
    <row r="562" spans="2:18" x14ac:dyDescent="0.25">
      <c r="B562" t="s">
        <v>764</v>
      </c>
      <c r="C562" t="s">
        <v>911</v>
      </c>
      <c r="D562">
        <v>4760000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M562">
        <f>_xlfn.IFNA(VLOOKUP(C562,'Weighted EI Retailers'!$A$1:$B$89,2,0),0)</f>
        <v>0</v>
      </c>
      <c r="O562" s="14">
        <f t="shared" si="41"/>
        <v>0</v>
      </c>
      <c r="P562" s="14">
        <f t="shared" si="42"/>
        <v>0</v>
      </c>
      <c r="Q562" s="14">
        <f t="shared" si="43"/>
        <v>0</v>
      </c>
      <c r="R562" s="14">
        <f t="shared" si="40"/>
        <v>0</v>
      </c>
    </row>
    <row r="563" spans="2:18" x14ac:dyDescent="0.25">
      <c r="B563" t="s">
        <v>911</v>
      </c>
      <c r="C563" t="s">
        <v>820</v>
      </c>
      <c r="D563">
        <v>428424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M563">
        <f>_xlfn.IFNA(VLOOKUP(C563,'Weighted EI Retailers'!$A$1:$B$89,2,0),0)</f>
        <v>0</v>
      </c>
      <c r="O563" s="14">
        <f t="shared" si="41"/>
        <v>0</v>
      </c>
      <c r="P563" s="14">
        <f t="shared" si="42"/>
        <v>0</v>
      </c>
      <c r="Q563" s="14">
        <f t="shared" si="43"/>
        <v>0</v>
      </c>
      <c r="R563" s="14">
        <f t="shared" si="40"/>
        <v>0</v>
      </c>
    </row>
    <row r="564" spans="2:18" x14ac:dyDescent="0.25">
      <c r="B564" t="s">
        <v>911</v>
      </c>
      <c r="C564" t="s">
        <v>841</v>
      </c>
      <c r="D564">
        <v>480000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M564">
        <f>_xlfn.IFNA(VLOOKUP(C564,'Weighted EI Retailers'!$A$1:$B$89,2,0),0)</f>
        <v>0</v>
      </c>
      <c r="O564" s="14">
        <f t="shared" si="41"/>
        <v>0</v>
      </c>
      <c r="P564" s="14">
        <f t="shared" si="42"/>
        <v>0</v>
      </c>
      <c r="Q564" s="14">
        <f t="shared" si="43"/>
        <v>0</v>
      </c>
      <c r="R564" s="14">
        <f t="shared" si="40"/>
        <v>0</v>
      </c>
    </row>
    <row r="565" spans="2:18" x14ac:dyDescent="0.25">
      <c r="B565" t="s">
        <v>911</v>
      </c>
      <c r="C565" t="s">
        <v>910</v>
      </c>
      <c r="D565">
        <v>1300000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>
        <f>_xlfn.IFNA(VLOOKUP(C565,'Weighted EI Retailers'!$A$1:$B$89,2,0),0)</f>
        <v>0</v>
      </c>
      <c r="O565" s="14">
        <f t="shared" si="41"/>
        <v>0</v>
      </c>
      <c r="P565" s="14">
        <f t="shared" si="42"/>
        <v>0</v>
      </c>
      <c r="Q565" s="14">
        <f t="shared" si="43"/>
        <v>0</v>
      </c>
      <c r="R565" s="14">
        <f t="shared" si="40"/>
        <v>0</v>
      </c>
    </row>
    <row r="566" spans="2:18" x14ac:dyDescent="0.25">
      <c r="B566" t="s">
        <v>990</v>
      </c>
      <c r="C566" t="s">
        <v>902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M566">
        <f>_xlfn.IFNA(VLOOKUP(C566,'Weighted EI Retailers'!$A$1:$B$89,2,0),0)</f>
        <v>0</v>
      </c>
      <c r="O566" s="14">
        <f t="shared" si="41"/>
        <v>0</v>
      </c>
      <c r="P566" s="14">
        <f t="shared" si="42"/>
        <v>0</v>
      </c>
      <c r="Q566" s="14">
        <f t="shared" si="43"/>
        <v>0</v>
      </c>
      <c r="R566" s="14">
        <f t="shared" si="40"/>
        <v>0</v>
      </c>
    </row>
    <row r="567" spans="2:18" x14ac:dyDescent="0.25">
      <c r="B567" t="s">
        <v>863</v>
      </c>
      <c r="C567" t="s">
        <v>815</v>
      </c>
      <c r="D567">
        <v>3576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M567">
        <f>_xlfn.IFNA(VLOOKUP(C567,'Weighted EI Retailers'!$A$1:$B$89,2,0),0)</f>
        <v>0</v>
      </c>
      <c r="O567" s="14">
        <f t="shared" si="41"/>
        <v>0</v>
      </c>
      <c r="P567" s="14">
        <f t="shared" si="42"/>
        <v>0</v>
      </c>
      <c r="Q567" s="14">
        <f t="shared" si="43"/>
        <v>0</v>
      </c>
      <c r="R567" s="14">
        <f t="shared" si="40"/>
        <v>0</v>
      </c>
    </row>
    <row r="568" spans="2:18" x14ac:dyDescent="0.25">
      <c r="B568" t="s">
        <v>882</v>
      </c>
      <c r="C568" t="s">
        <v>832</v>
      </c>
      <c r="D568">
        <v>21420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M568">
        <f>_xlfn.IFNA(VLOOKUP(C568,'Weighted EI Retailers'!$A$1:$B$89,2,0),0)</f>
        <v>0</v>
      </c>
      <c r="O568" s="14">
        <f t="shared" si="41"/>
        <v>0</v>
      </c>
      <c r="P568" s="14">
        <f t="shared" si="42"/>
        <v>0</v>
      </c>
      <c r="Q568" s="14">
        <f t="shared" si="43"/>
        <v>0</v>
      </c>
      <c r="R568" s="14">
        <f t="shared" si="40"/>
        <v>0</v>
      </c>
    </row>
    <row r="569" spans="2:18" x14ac:dyDescent="0.25">
      <c r="B569" t="s">
        <v>882</v>
      </c>
      <c r="C569" t="s">
        <v>829</v>
      </c>
      <c r="D569">
        <v>3570252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M569">
        <f>_xlfn.IFNA(VLOOKUP(C569,'Weighted EI Retailers'!$A$1:$B$89,2,0),0)</f>
        <v>0</v>
      </c>
      <c r="O569" s="14">
        <f t="shared" si="41"/>
        <v>0</v>
      </c>
      <c r="P569" s="14">
        <f t="shared" si="42"/>
        <v>0</v>
      </c>
      <c r="Q569" s="14">
        <f t="shared" si="43"/>
        <v>0</v>
      </c>
      <c r="R569" s="14">
        <f t="shared" si="40"/>
        <v>0</v>
      </c>
    </row>
    <row r="570" spans="2:18" x14ac:dyDescent="0.25">
      <c r="B570" t="s">
        <v>772</v>
      </c>
      <c r="C570" t="s">
        <v>991</v>
      </c>
      <c r="D570">
        <v>10532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M570">
        <f>_xlfn.IFNA(VLOOKUP(C570,'Weighted EI Retailers'!$A$1:$B$89,2,0),0)</f>
        <v>0</v>
      </c>
      <c r="O570" s="14">
        <f t="shared" si="41"/>
        <v>0</v>
      </c>
      <c r="P570" s="14">
        <f t="shared" si="42"/>
        <v>0</v>
      </c>
      <c r="Q570" s="14">
        <f t="shared" si="43"/>
        <v>0</v>
      </c>
      <c r="R570" s="14">
        <f t="shared" si="40"/>
        <v>0</v>
      </c>
    </row>
    <row r="571" spans="2:18" x14ac:dyDescent="0.25">
      <c r="B571" t="s">
        <v>844</v>
      </c>
      <c r="C571" t="s">
        <v>845</v>
      </c>
      <c r="D571">
        <v>5000001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>
        <f>_xlfn.IFNA(VLOOKUP(C571,'Weighted EI Retailers'!$A$1:$B$89,2,0),0)</f>
        <v>0</v>
      </c>
      <c r="O571" s="14">
        <f t="shared" si="41"/>
        <v>0</v>
      </c>
      <c r="P571" s="14">
        <f t="shared" si="42"/>
        <v>0</v>
      </c>
      <c r="Q571" s="14">
        <f t="shared" si="43"/>
        <v>0</v>
      </c>
      <c r="R571" s="14">
        <f t="shared" si="40"/>
        <v>0</v>
      </c>
    </row>
    <row r="572" spans="2:18" x14ac:dyDescent="0.25">
      <c r="B572" t="s">
        <v>845</v>
      </c>
      <c r="C572" t="s">
        <v>902</v>
      </c>
      <c r="D572">
        <v>5000001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M572">
        <f>_xlfn.IFNA(VLOOKUP(C572,'Weighted EI Retailers'!$A$1:$B$89,2,0),0)</f>
        <v>0</v>
      </c>
      <c r="O572" s="14">
        <f t="shared" si="41"/>
        <v>0</v>
      </c>
      <c r="P572" s="14">
        <f t="shared" si="42"/>
        <v>0</v>
      </c>
      <c r="Q572" s="14">
        <f t="shared" si="43"/>
        <v>0</v>
      </c>
      <c r="R572" s="14">
        <f t="shared" si="40"/>
        <v>0</v>
      </c>
    </row>
    <row r="573" spans="2:18" x14ac:dyDescent="0.25">
      <c r="B573" t="s">
        <v>854</v>
      </c>
      <c r="C573" t="s">
        <v>902</v>
      </c>
      <c r="D573">
        <v>5000001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>
        <f>_xlfn.IFNA(VLOOKUP(C573,'Weighted EI Retailers'!$A$1:$B$89,2,0),0)</f>
        <v>0</v>
      </c>
      <c r="O573" s="14">
        <f t="shared" si="41"/>
        <v>0</v>
      </c>
      <c r="P573" s="14">
        <f t="shared" si="42"/>
        <v>0</v>
      </c>
      <c r="Q573" s="14">
        <f t="shared" si="43"/>
        <v>0</v>
      </c>
      <c r="R573" s="14">
        <f t="shared" si="40"/>
        <v>0</v>
      </c>
    </row>
    <row r="574" spans="2:18" x14ac:dyDescent="0.25">
      <c r="B574" t="s">
        <v>866</v>
      </c>
      <c r="C574" t="s">
        <v>865</v>
      </c>
      <c r="D574">
        <v>5000001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>
        <f>_xlfn.IFNA(VLOOKUP(C574,'Weighted EI Retailers'!$A$1:$B$89,2,0),0)</f>
        <v>0</v>
      </c>
      <c r="O574" s="14">
        <f t="shared" si="41"/>
        <v>0</v>
      </c>
      <c r="P574" s="14">
        <f t="shared" si="42"/>
        <v>0</v>
      </c>
      <c r="Q574" s="14">
        <f t="shared" si="43"/>
        <v>0</v>
      </c>
      <c r="R574" s="14">
        <f t="shared" si="40"/>
        <v>0</v>
      </c>
    </row>
    <row r="575" spans="2:18" x14ac:dyDescent="0.25">
      <c r="B575" t="s">
        <v>865</v>
      </c>
      <c r="C575" t="s">
        <v>902</v>
      </c>
      <c r="D575">
        <v>5000001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M575">
        <f>_xlfn.IFNA(VLOOKUP(C575,'Weighted EI Retailers'!$A$1:$B$89,2,0),0)</f>
        <v>0</v>
      </c>
      <c r="O575" s="14">
        <f t="shared" si="41"/>
        <v>0</v>
      </c>
      <c r="P575" s="14">
        <f t="shared" si="42"/>
        <v>0</v>
      </c>
      <c r="Q575" s="14">
        <f t="shared" si="43"/>
        <v>0</v>
      </c>
      <c r="R575" s="14">
        <f t="shared" si="40"/>
        <v>0</v>
      </c>
    </row>
    <row r="576" spans="2:18" x14ac:dyDescent="0.25">
      <c r="B576" t="s">
        <v>992</v>
      </c>
      <c r="C576" t="s">
        <v>840</v>
      </c>
      <c r="D576">
        <v>11900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>
        <f>_xlfn.IFNA(VLOOKUP(C576,'Weighted EI Retailers'!$A$1:$B$89,2,0),0)</f>
        <v>0</v>
      </c>
      <c r="O576" s="14">
        <f t="shared" si="41"/>
        <v>0</v>
      </c>
      <c r="P576" s="14">
        <f t="shared" si="42"/>
        <v>0</v>
      </c>
      <c r="Q576" s="14">
        <f t="shared" si="43"/>
        <v>0</v>
      </c>
      <c r="R576" s="14">
        <f t="shared" si="40"/>
        <v>0</v>
      </c>
    </row>
    <row r="577" spans="2:18" x14ac:dyDescent="0.25">
      <c r="B577" t="s">
        <v>851</v>
      </c>
      <c r="C577" t="s">
        <v>826</v>
      </c>
      <c r="D577">
        <v>7140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M577">
        <f>_xlfn.IFNA(VLOOKUP(C577,'Weighted EI Retailers'!$A$1:$B$89,2,0),0)</f>
        <v>0</v>
      </c>
      <c r="O577" s="14">
        <f t="shared" si="41"/>
        <v>0</v>
      </c>
      <c r="P577" s="14">
        <f t="shared" si="42"/>
        <v>0</v>
      </c>
      <c r="Q577" s="14">
        <f t="shared" si="43"/>
        <v>0</v>
      </c>
      <c r="R577" s="14">
        <f t="shared" si="40"/>
        <v>0</v>
      </c>
    </row>
    <row r="578" spans="2:18" x14ac:dyDescent="0.25">
      <c r="B578" t="s">
        <v>850</v>
      </c>
      <c r="C578" t="s">
        <v>841</v>
      </c>
      <c r="D578">
        <v>71404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>
        <f>_xlfn.IFNA(VLOOKUP(C578,'Weighted EI Retailers'!$A$1:$B$89,2,0),0)</f>
        <v>0</v>
      </c>
      <c r="O578" s="14">
        <f t="shared" si="41"/>
        <v>0</v>
      </c>
      <c r="P578" s="14">
        <f t="shared" si="42"/>
        <v>0</v>
      </c>
      <c r="Q578" s="14">
        <f t="shared" si="43"/>
        <v>0</v>
      </c>
      <c r="R578" s="14">
        <f t="shared" ref="R578:R641" si="44">J578</f>
        <v>0</v>
      </c>
    </row>
    <row r="579" spans="2:18" x14ac:dyDescent="0.25">
      <c r="B579" t="s">
        <v>879</v>
      </c>
      <c r="C579" t="s">
        <v>839</v>
      </c>
      <c r="D579">
        <v>2856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>
        <f>_xlfn.IFNA(VLOOKUP(C579,'Weighted EI Retailers'!$A$1:$B$89,2,0),0)</f>
        <v>0</v>
      </c>
      <c r="O579" s="14">
        <f t="shared" ref="O579:O642" si="45">H579</f>
        <v>0</v>
      </c>
      <c r="P579" s="14">
        <f t="shared" ref="P579:P642" si="46">I579</f>
        <v>0</v>
      </c>
      <c r="Q579" s="14">
        <f t="shared" ref="Q579:Q642" si="47">ROUND(IF(M579&gt;0,SUM(L579:M579),L579),0)</f>
        <v>0</v>
      </c>
      <c r="R579" s="14">
        <f t="shared" si="44"/>
        <v>0</v>
      </c>
    </row>
    <row r="580" spans="2:18" x14ac:dyDescent="0.25">
      <c r="B580" t="s">
        <v>740</v>
      </c>
      <c r="C580" t="s">
        <v>822</v>
      </c>
      <c r="D580">
        <v>2856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M580">
        <f>_xlfn.IFNA(VLOOKUP(C580,'Weighted EI Retailers'!$A$1:$B$89,2,0),0)</f>
        <v>0</v>
      </c>
      <c r="O580" s="14">
        <f t="shared" si="45"/>
        <v>0</v>
      </c>
      <c r="P580" s="14">
        <f t="shared" si="46"/>
        <v>0</v>
      </c>
      <c r="Q580" s="14">
        <f t="shared" si="47"/>
        <v>0</v>
      </c>
      <c r="R580" s="14">
        <f t="shared" si="44"/>
        <v>0</v>
      </c>
    </row>
    <row r="581" spans="2:18" x14ac:dyDescent="0.25">
      <c r="B581" t="s">
        <v>884</v>
      </c>
      <c r="C581" t="s">
        <v>812</v>
      </c>
      <c r="D581">
        <v>8152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M581">
        <f>_xlfn.IFNA(VLOOKUP(C581,'Weighted EI Retailers'!$A$1:$B$89,2,0),0)</f>
        <v>0</v>
      </c>
      <c r="O581" s="14">
        <f t="shared" si="45"/>
        <v>0</v>
      </c>
      <c r="P581" s="14">
        <f t="shared" si="46"/>
        <v>0</v>
      </c>
      <c r="Q581" s="14">
        <f t="shared" si="47"/>
        <v>0</v>
      </c>
      <c r="R581" s="14">
        <f t="shared" si="44"/>
        <v>0</v>
      </c>
    </row>
    <row r="582" spans="2:18" x14ac:dyDescent="0.25">
      <c r="B582" t="s">
        <v>884</v>
      </c>
      <c r="C582" t="s">
        <v>812</v>
      </c>
      <c r="D582">
        <v>2678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M582">
        <f>_xlfn.IFNA(VLOOKUP(C582,'Weighted EI Retailers'!$A$1:$B$89,2,0),0)</f>
        <v>0</v>
      </c>
      <c r="O582" s="14">
        <f t="shared" si="45"/>
        <v>0</v>
      </c>
      <c r="P582" s="14">
        <f t="shared" si="46"/>
        <v>0</v>
      </c>
      <c r="Q582" s="14">
        <f t="shared" si="47"/>
        <v>0</v>
      </c>
      <c r="R582" s="14">
        <f t="shared" si="44"/>
        <v>0</v>
      </c>
    </row>
    <row r="583" spans="2:18" x14ac:dyDescent="0.25">
      <c r="B583" t="s">
        <v>911</v>
      </c>
      <c r="C583" t="s">
        <v>819</v>
      </c>
      <c r="D583">
        <v>35702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>
        <f>_xlfn.IFNA(VLOOKUP(C583,'Weighted EI Retailers'!$A$1:$B$89,2,0),0)</f>
        <v>0</v>
      </c>
      <c r="O583" s="14">
        <f t="shared" si="45"/>
        <v>0</v>
      </c>
      <c r="P583" s="14">
        <f t="shared" si="46"/>
        <v>0</v>
      </c>
      <c r="Q583" s="14">
        <f t="shared" si="47"/>
        <v>0</v>
      </c>
      <c r="R583" s="14">
        <f t="shared" si="44"/>
        <v>0</v>
      </c>
    </row>
    <row r="584" spans="2:18" x14ac:dyDescent="0.25">
      <c r="B584" t="s">
        <v>869</v>
      </c>
      <c r="C584" t="s">
        <v>827</v>
      </c>
      <c r="D584">
        <v>8926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M584">
        <f>_xlfn.IFNA(VLOOKUP(C584,'Weighted EI Retailers'!$A$1:$B$89,2,0),0)</f>
        <v>0</v>
      </c>
      <c r="O584" s="14">
        <f t="shared" si="45"/>
        <v>0</v>
      </c>
      <c r="P584" s="14">
        <f t="shared" si="46"/>
        <v>0</v>
      </c>
      <c r="Q584" s="14">
        <f t="shared" si="47"/>
        <v>0</v>
      </c>
      <c r="R584" s="14">
        <f t="shared" si="44"/>
        <v>0</v>
      </c>
    </row>
    <row r="585" spans="2:18" x14ac:dyDescent="0.25">
      <c r="B585" t="s">
        <v>993</v>
      </c>
      <c r="C585" t="s">
        <v>830</v>
      </c>
      <c r="D585">
        <v>116033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M585">
        <f>_xlfn.IFNA(VLOOKUP(C585,'Weighted EI Retailers'!$A$1:$B$89,2,0),0)</f>
        <v>0</v>
      </c>
      <c r="O585" s="14">
        <f t="shared" si="45"/>
        <v>0</v>
      </c>
      <c r="P585" s="14">
        <f t="shared" si="46"/>
        <v>0</v>
      </c>
      <c r="Q585" s="14">
        <f t="shared" si="47"/>
        <v>0</v>
      </c>
      <c r="R585" s="14">
        <f t="shared" si="44"/>
        <v>0</v>
      </c>
    </row>
    <row r="586" spans="2:18" x14ac:dyDescent="0.25">
      <c r="B586" t="s">
        <v>877</v>
      </c>
      <c r="C586" t="s">
        <v>834</v>
      </c>
      <c r="D586">
        <v>20826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M586">
        <f>_xlfn.IFNA(VLOOKUP(C586,'Weighted EI Retailers'!$A$1:$B$89,2,0),0)</f>
        <v>0</v>
      </c>
      <c r="O586" s="14">
        <f t="shared" si="45"/>
        <v>0</v>
      </c>
      <c r="P586" s="14">
        <f t="shared" si="46"/>
        <v>0</v>
      </c>
      <c r="Q586" s="14">
        <f t="shared" si="47"/>
        <v>0</v>
      </c>
      <c r="R586" s="14">
        <f t="shared" si="44"/>
        <v>0</v>
      </c>
    </row>
    <row r="587" spans="2:18" x14ac:dyDescent="0.25">
      <c r="B587" t="s">
        <v>890</v>
      </c>
      <c r="C587" t="s">
        <v>894</v>
      </c>
      <c r="D587">
        <v>5000001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M587">
        <f>_xlfn.IFNA(VLOOKUP(C587,'Weighted EI Retailers'!$A$1:$B$89,2,0),0)</f>
        <v>0</v>
      </c>
      <c r="O587" s="14">
        <f t="shared" si="45"/>
        <v>0</v>
      </c>
      <c r="P587" s="14">
        <f t="shared" si="46"/>
        <v>0</v>
      </c>
      <c r="Q587" s="14">
        <f t="shared" si="47"/>
        <v>0</v>
      </c>
      <c r="R587" s="14">
        <f t="shared" si="44"/>
        <v>0</v>
      </c>
    </row>
    <row r="588" spans="2:18" x14ac:dyDescent="0.25">
      <c r="B588" t="s">
        <v>891</v>
      </c>
      <c r="C588" t="s">
        <v>894</v>
      </c>
      <c r="D588">
        <v>5000001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M588">
        <f>_xlfn.IFNA(VLOOKUP(C588,'Weighted EI Retailers'!$A$1:$B$89,2,0),0)</f>
        <v>0</v>
      </c>
      <c r="O588" s="14">
        <f t="shared" si="45"/>
        <v>0</v>
      </c>
      <c r="P588" s="14">
        <f t="shared" si="46"/>
        <v>0</v>
      </c>
      <c r="Q588" s="14">
        <f t="shared" si="47"/>
        <v>0</v>
      </c>
      <c r="R588" s="14">
        <f t="shared" si="44"/>
        <v>0</v>
      </c>
    </row>
    <row r="589" spans="2:18" x14ac:dyDescent="0.25">
      <c r="B589" t="s">
        <v>843</v>
      </c>
      <c r="C589" t="s">
        <v>894</v>
      </c>
      <c r="D589">
        <v>5000001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M589">
        <f>_xlfn.IFNA(VLOOKUP(C589,'Weighted EI Retailers'!$A$1:$B$89,2,0),0)</f>
        <v>0</v>
      </c>
      <c r="O589" s="14">
        <f t="shared" si="45"/>
        <v>0</v>
      </c>
      <c r="P589" s="14">
        <f t="shared" si="46"/>
        <v>0</v>
      </c>
      <c r="Q589" s="14">
        <f t="shared" si="47"/>
        <v>0</v>
      </c>
      <c r="R589" s="14">
        <f t="shared" si="44"/>
        <v>0</v>
      </c>
    </row>
    <row r="590" spans="2:18" x14ac:dyDescent="0.25">
      <c r="B590" t="s">
        <v>844</v>
      </c>
      <c r="C590" t="s">
        <v>894</v>
      </c>
      <c r="D590">
        <v>5000001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M590">
        <f>_xlfn.IFNA(VLOOKUP(C590,'Weighted EI Retailers'!$A$1:$B$89,2,0),0)</f>
        <v>0</v>
      </c>
      <c r="O590" s="14">
        <f t="shared" si="45"/>
        <v>0</v>
      </c>
      <c r="P590" s="14">
        <f t="shared" si="46"/>
        <v>0</v>
      </c>
      <c r="Q590" s="14">
        <f t="shared" si="47"/>
        <v>0</v>
      </c>
      <c r="R590" s="14">
        <f t="shared" si="44"/>
        <v>0</v>
      </c>
    </row>
    <row r="591" spans="2:18" x14ac:dyDescent="0.25">
      <c r="B591" t="s">
        <v>859</v>
      </c>
      <c r="C591" t="s">
        <v>894</v>
      </c>
      <c r="D591">
        <v>5000001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M591">
        <f>_xlfn.IFNA(VLOOKUP(C591,'Weighted EI Retailers'!$A$1:$B$89,2,0),0)</f>
        <v>0</v>
      </c>
      <c r="O591" s="14">
        <f t="shared" si="45"/>
        <v>0</v>
      </c>
      <c r="P591" s="14">
        <f t="shared" si="46"/>
        <v>0</v>
      </c>
      <c r="Q591" s="14">
        <f t="shared" si="47"/>
        <v>0</v>
      </c>
      <c r="R591" s="14">
        <f t="shared" si="44"/>
        <v>0</v>
      </c>
    </row>
    <row r="592" spans="2:18" x14ac:dyDescent="0.25">
      <c r="B592" t="s">
        <v>852</v>
      </c>
      <c r="C592" t="s">
        <v>894</v>
      </c>
      <c r="D592">
        <v>5000001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M592">
        <f>_xlfn.IFNA(VLOOKUP(C592,'Weighted EI Retailers'!$A$1:$B$89,2,0),0)</f>
        <v>0</v>
      </c>
      <c r="O592" s="14">
        <f t="shared" si="45"/>
        <v>0</v>
      </c>
      <c r="P592" s="14">
        <f t="shared" si="46"/>
        <v>0</v>
      </c>
      <c r="Q592" s="14">
        <f t="shared" si="47"/>
        <v>0</v>
      </c>
      <c r="R592" s="14">
        <f t="shared" si="44"/>
        <v>0</v>
      </c>
    </row>
    <row r="593" spans="2:18" x14ac:dyDescent="0.25">
      <c r="B593" t="s">
        <v>847</v>
      </c>
      <c r="C593" t="s">
        <v>894</v>
      </c>
      <c r="D593">
        <v>5000001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M593">
        <f>_xlfn.IFNA(VLOOKUP(C593,'Weighted EI Retailers'!$A$1:$B$89,2,0),0)</f>
        <v>0</v>
      </c>
      <c r="O593" s="14">
        <f t="shared" si="45"/>
        <v>0</v>
      </c>
      <c r="P593" s="14">
        <f t="shared" si="46"/>
        <v>0</v>
      </c>
      <c r="Q593" s="14">
        <f t="shared" si="47"/>
        <v>0</v>
      </c>
      <c r="R593" s="14">
        <f t="shared" si="44"/>
        <v>0</v>
      </c>
    </row>
    <row r="594" spans="2:18" x14ac:dyDescent="0.25">
      <c r="B594" t="s">
        <v>848</v>
      </c>
      <c r="C594" t="s">
        <v>894</v>
      </c>
      <c r="D594">
        <v>5000001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M594">
        <f>_xlfn.IFNA(VLOOKUP(C594,'Weighted EI Retailers'!$A$1:$B$89,2,0),0)</f>
        <v>0</v>
      </c>
      <c r="O594" s="14">
        <f t="shared" si="45"/>
        <v>0</v>
      </c>
      <c r="P594" s="14">
        <f t="shared" si="46"/>
        <v>0</v>
      </c>
      <c r="Q594" s="14">
        <f t="shared" si="47"/>
        <v>0</v>
      </c>
      <c r="R594" s="14">
        <f t="shared" si="44"/>
        <v>0</v>
      </c>
    </row>
    <row r="595" spans="2:18" x14ac:dyDescent="0.25">
      <c r="B595" t="s">
        <v>850</v>
      </c>
      <c r="C595" t="s">
        <v>894</v>
      </c>
      <c r="D595">
        <v>5000001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M595">
        <f>_xlfn.IFNA(VLOOKUP(C595,'Weighted EI Retailers'!$A$1:$B$89,2,0),0)</f>
        <v>0</v>
      </c>
      <c r="O595" s="14">
        <f t="shared" si="45"/>
        <v>0</v>
      </c>
      <c r="P595" s="14">
        <f t="shared" si="46"/>
        <v>0</v>
      </c>
      <c r="Q595" s="14">
        <f t="shared" si="47"/>
        <v>0</v>
      </c>
      <c r="R595" s="14">
        <f t="shared" si="44"/>
        <v>0</v>
      </c>
    </row>
    <row r="596" spans="2:18" x14ac:dyDescent="0.25">
      <c r="B596" t="s">
        <v>851</v>
      </c>
      <c r="C596" t="s">
        <v>894</v>
      </c>
      <c r="D596">
        <v>5000001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M596">
        <f>_xlfn.IFNA(VLOOKUP(C596,'Weighted EI Retailers'!$A$1:$B$89,2,0),0)</f>
        <v>0</v>
      </c>
      <c r="O596" s="14">
        <f t="shared" si="45"/>
        <v>0</v>
      </c>
      <c r="P596" s="14">
        <f t="shared" si="46"/>
        <v>0</v>
      </c>
      <c r="Q596" s="14">
        <f t="shared" si="47"/>
        <v>0</v>
      </c>
      <c r="R596" s="14">
        <f t="shared" si="44"/>
        <v>0</v>
      </c>
    </row>
    <row r="597" spans="2:18" x14ac:dyDescent="0.25">
      <c r="B597" t="s">
        <v>892</v>
      </c>
      <c r="C597" t="s">
        <v>894</v>
      </c>
      <c r="D597">
        <v>5000001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M597">
        <f>_xlfn.IFNA(VLOOKUP(C597,'Weighted EI Retailers'!$A$1:$B$89,2,0),0)</f>
        <v>0</v>
      </c>
      <c r="O597" s="14">
        <f t="shared" si="45"/>
        <v>0</v>
      </c>
      <c r="P597" s="14">
        <f t="shared" si="46"/>
        <v>0</v>
      </c>
      <c r="Q597" s="14">
        <f t="shared" si="47"/>
        <v>0</v>
      </c>
      <c r="R597" s="14">
        <f t="shared" si="44"/>
        <v>0</v>
      </c>
    </row>
    <row r="598" spans="2:18" x14ac:dyDescent="0.25">
      <c r="B598" t="s">
        <v>853</v>
      </c>
      <c r="C598" t="s">
        <v>894</v>
      </c>
      <c r="D598">
        <v>5000001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M598">
        <f>_xlfn.IFNA(VLOOKUP(C598,'Weighted EI Retailers'!$A$1:$B$89,2,0),0)</f>
        <v>0</v>
      </c>
      <c r="O598" s="14">
        <f t="shared" si="45"/>
        <v>0</v>
      </c>
      <c r="P598" s="14">
        <f t="shared" si="46"/>
        <v>0</v>
      </c>
      <c r="Q598" s="14">
        <f t="shared" si="47"/>
        <v>0</v>
      </c>
      <c r="R598" s="14">
        <f t="shared" si="44"/>
        <v>0</v>
      </c>
    </row>
    <row r="599" spans="2:18" x14ac:dyDescent="0.25">
      <c r="B599" t="s">
        <v>893</v>
      </c>
      <c r="C599" t="s">
        <v>894</v>
      </c>
      <c r="D599">
        <v>5000001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M599">
        <f>_xlfn.IFNA(VLOOKUP(C599,'Weighted EI Retailers'!$A$1:$B$89,2,0),0)</f>
        <v>0</v>
      </c>
      <c r="O599" s="14">
        <f t="shared" si="45"/>
        <v>0</v>
      </c>
      <c r="P599" s="14">
        <f t="shared" si="46"/>
        <v>0</v>
      </c>
      <c r="Q599" s="14">
        <f t="shared" si="47"/>
        <v>0</v>
      </c>
      <c r="R599" s="14">
        <f t="shared" si="44"/>
        <v>0</v>
      </c>
    </row>
    <row r="600" spans="2:18" x14ac:dyDescent="0.25">
      <c r="B600" t="s">
        <v>854</v>
      </c>
      <c r="C600" t="s">
        <v>894</v>
      </c>
      <c r="D600">
        <v>5000001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M600">
        <f>_xlfn.IFNA(VLOOKUP(C600,'Weighted EI Retailers'!$A$1:$B$89,2,0),0)</f>
        <v>0</v>
      </c>
      <c r="O600" s="14">
        <f t="shared" si="45"/>
        <v>0</v>
      </c>
      <c r="P600" s="14">
        <f t="shared" si="46"/>
        <v>0</v>
      </c>
      <c r="Q600" s="14">
        <f t="shared" si="47"/>
        <v>0</v>
      </c>
      <c r="R600" s="14">
        <f t="shared" si="44"/>
        <v>0</v>
      </c>
    </row>
    <row r="601" spans="2:18" x14ac:dyDescent="0.25">
      <c r="B601" t="s">
        <v>856</v>
      </c>
      <c r="C601" t="s">
        <v>894</v>
      </c>
      <c r="D601">
        <v>5000001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M601">
        <f>_xlfn.IFNA(VLOOKUP(C601,'Weighted EI Retailers'!$A$1:$B$89,2,0),0)</f>
        <v>0</v>
      </c>
      <c r="O601" s="14">
        <f t="shared" si="45"/>
        <v>0</v>
      </c>
      <c r="P601" s="14">
        <f t="shared" si="46"/>
        <v>0</v>
      </c>
      <c r="Q601" s="14">
        <f t="shared" si="47"/>
        <v>0</v>
      </c>
      <c r="R601" s="14">
        <f t="shared" si="44"/>
        <v>0</v>
      </c>
    </row>
    <row r="602" spans="2:18" x14ac:dyDescent="0.25">
      <c r="B602" t="s">
        <v>895</v>
      </c>
      <c r="C602" t="s">
        <v>894</v>
      </c>
      <c r="D602">
        <v>5000001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M602">
        <f>_xlfn.IFNA(VLOOKUP(C602,'Weighted EI Retailers'!$A$1:$B$89,2,0),0)</f>
        <v>0</v>
      </c>
      <c r="O602" s="14">
        <f t="shared" si="45"/>
        <v>0</v>
      </c>
      <c r="P602" s="14">
        <f t="shared" si="46"/>
        <v>0</v>
      </c>
      <c r="Q602" s="14">
        <f t="shared" si="47"/>
        <v>0</v>
      </c>
      <c r="R602" s="14">
        <f t="shared" si="44"/>
        <v>0</v>
      </c>
    </row>
    <row r="603" spans="2:18" x14ac:dyDescent="0.25">
      <c r="B603" t="s">
        <v>896</v>
      </c>
      <c r="C603" t="s">
        <v>894</v>
      </c>
      <c r="D603">
        <v>5000001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M603">
        <f>_xlfn.IFNA(VLOOKUP(C603,'Weighted EI Retailers'!$A$1:$B$89,2,0),0)</f>
        <v>0</v>
      </c>
      <c r="O603" s="14">
        <f t="shared" si="45"/>
        <v>0</v>
      </c>
      <c r="P603" s="14">
        <f t="shared" si="46"/>
        <v>0</v>
      </c>
      <c r="Q603" s="14">
        <f t="shared" si="47"/>
        <v>0</v>
      </c>
      <c r="R603" s="14">
        <f t="shared" si="44"/>
        <v>0</v>
      </c>
    </row>
    <row r="604" spans="2:18" x14ac:dyDescent="0.25">
      <c r="B604" t="s">
        <v>863</v>
      </c>
      <c r="C604" t="s">
        <v>894</v>
      </c>
      <c r="D604">
        <v>5000001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M604">
        <f>_xlfn.IFNA(VLOOKUP(C604,'Weighted EI Retailers'!$A$1:$B$89,2,0),0)</f>
        <v>0</v>
      </c>
      <c r="O604" s="14">
        <f t="shared" si="45"/>
        <v>0</v>
      </c>
      <c r="P604" s="14">
        <f t="shared" si="46"/>
        <v>0</v>
      </c>
      <c r="Q604" s="14">
        <f t="shared" si="47"/>
        <v>0</v>
      </c>
      <c r="R604" s="14">
        <f t="shared" si="44"/>
        <v>0</v>
      </c>
    </row>
    <row r="605" spans="2:18" x14ac:dyDescent="0.25">
      <c r="B605" t="s">
        <v>886</v>
      </c>
      <c r="C605" t="s">
        <v>894</v>
      </c>
      <c r="D605">
        <v>5000001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M605">
        <f>_xlfn.IFNA(VLOOKUP(C605,'Weighted EI Retailers'!$A$1:$B$89,2,0),0)</f>
        <v>0</v>
      </c>
      <c r="O605" s="14">
        <f t="shared" si="45"/>
        <v>0</v>
      </c>
      <c r="P605" s="14">
        <f t="shared" si="46"/>
        <v>0</v>
      </c>
      <c r="Q605" s="14">
        <f t="shared" si="47"/>
        <v>0</v>
      </c>
      <c r="R605" s="14">
        <f t="shared" si="44"/>
        <v>0</v>
      </c>
    </row>
    <row r="606" spans="2:18" x14ac:dyDescent="0.25">
      <c r="B606" t="s">
        <v>860</v>
      </c>
      <c r="C606" t="s">
        <v>894</v>
      </c>
      <c r="D606">
        <v>5000001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M606">
        <f>_xlfn.IFNA(VLOOKUP(C606,'Weighted EI Retailers'!$A$1:$B$89,2,0),0)</f>
        <v>0</v>
      </c>
      <c r="O606" s="14">
        <f t="shared" si="45"/>
        <v>0</v>
      </c>
      <c r="P606" s="14">
        <f t="shared" si="46"/>
        <v>0</v>
      </c>
      <c r="Q606" s="14">
        <f t="shared" si="47"/>
        <v>0</v>
      </c>
      <c r="R606" s="14">
        <f t="shared" si="44"/>
        <v>0</v>
      </c>
    </row>
    <row r="607" spans="2:18" x14ac:dyDescent="0.25">
      <c r="B607" t="s">
        <v>861</v>
      </c>
      <c r="C607" t="s">
        <v>894</v>
      </c>
      <c r="D607">
        <v>5000001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M607">
        <f>_xlfn.IFNA(VLOOKUP(C607,'Weighted EI Retailers'!$A$1:$B$89,2,0),0)</f>
        <v>0</v>
      </c>
      <c r="O607" s="14">
        <f t="shared" si="45"/>
        <v>0</v>
      </c>
      <c r="P607" s="14">
        <f t="shared" si="46"/>
        <v>0</v>
      </c>
      <c r="Q607" s="14">
        <f t="shared" si="47"/>
        <v>0</v>
      </c>
      <c r="R607" s="14">
        <f t="shared" si="44"/>
        <v>0</v>
      </c>
    </row>
    <row r="608" spans="2:18" x14ac:dyDescent="0.25">
      <c r="B608" t="s">
        <v>866</v>
      </c>
      <c r="C608" t="s">
        <v>894</v>
      </c>
      <c r="D608">
        <v>5000001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M608">
        <f>_xlfn.IFNA(VLOOKUP(C608,'Weighted EI Retailers'!$A$1:$B$89,2,0),0)</f>
        <v>0</v>
      </c>
      <c r="O608" s="14">
        <f t="shared" si="45"/>
        <v>0</v>
      </c>
      <c r="P608" s="14">
        <f t="shared" si="46"/>
        <v>0</v>
      </c>
      <c r="Q608" s="14">
        <f t="shared" si="47"/>
        <v>0</v>
      </c>
      <c r="R608" s="14">
        <f t="shared" si="44"/>
        <v>0</v>
      </c>
    </row>
    <row r="609" spans="2:18" x14ac:dyDescent="0.25">
      <c r="B609" t="s">
        <v>865</v>
      </c>
      <c r="C609" t="s">
        <v>894</v>
      </c>
      <c r="D609">
        <v>5000001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M609">
        <f>_xlfn.IFNA(VLOOKUP(C609,'Weighted EI Retailers'!$A$1:$B$89,2,0),0)</f>
        <v>0</v>
      </c>
      <c r="O609" s="14">
        <f t="shared" si="45"/>
        <v>0</v>
      </c>
      <c r="P609" s="14">
        <f t="shared" si="46"/>
        <v>0</v>
      </c>
      <c r="Q609" s="14">
        <f t="shared" si="47"/>
        <v>0</v>
      </c>
      <c r="R609" s="14">
        <f t="shared" si="44"/>
        <v>0</v>
      </c>
    </row>
    <row r="610" spans="2:18" x14ac:dyDescent="0.25">
      <c r="B610" t="s">
        <v>897</v>
      </c>
      <c r="C610" t="s">
        <v>894</v>
      </c>
      <c r="D610">
        <v>5000001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M610">
        <f>_xlfn.IFNA(VLOOKUP(C610,'Weighted EI Retailers'!$A$1:$B$89,2,0),0)</f>
        <v>0</v>
      </c>
      <c r="O610" s="14">
        <f t="shared" si="45"/>
        <v>0</v>
      </c>
      <c r="P610" s="14">
        <f t="shared" si="46"/>
        <v>0</v>
      </c>
      <c r="Q610" s="14">
        <f t="shared" si="47"/>
        <v>0</v>
      </c>
      <c r="R610" s="14">
        <f t="shared" si="44"/>
        <v>0</v>
      </c>
    </row>
    <row r="611" spans="2:18" x14ac:dyDescent="0.25">
      <c r="B611" t="s">
        <v>898</v>
      </c>
      <c r="C611" t="s">
        <v>894</v>
      </c>
      <c r="D611">
        <v>5000001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M611">
        <f>_xlfn.IFNA(VLOOKUP(C611,'Weighted EI Retailers'!$A$1:$B$89,2,0),0)</f>
        <v>0</v>
      </c>
      <c r="O611" s="14">
        <f t="shared" si="45"/>
        <v>0</v>
      </c>
      <c r="P611" s="14">
        <f t="shared" si="46"/>
        <v>0</v>
      </c>
      <c r="Q611" s="14">
        <f t="shared" si="47"/>
        <v>0</v>
      </c>
      <c r="R611" s="14">
        <f t="shared" si="44"/>
        <v>0</v>
      </c>
    </row>
    <row r="612" spans="2:18" x14ac:dyDescent="0.25">
      <c r="B612" t="s">
        <v>899</v>
      </c>
      <c r="C612" t="s">
        <v>894</v>
      </c>
      <c r="D612">
        <v>5000001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M612">
        <f>_xlfn.IFNA(VLOOKUP(C612,'Weighted EI Retailers'!$A$1:$B$89,2,0),0)</f>
        <v>0</v>
      </c>
      <c r="O612" s="14">
        <f t="shared" si="45"/>
        <v>0</v>
      </c>
      <c r="P612" s="14">
        <f t="shared" si="46"/>
        <v>0</v>
      </c>
      <c r="Q612" s="14">
        <f t="shared" si="47"/>
        <v>0</v>
      </c>
      <c r="R612" s="14">
        <f t="shared" si="44"/>
        <v>0</v>
      </c>
    </row>
    <row r="613" spans="2:18" x14ac:dyDescent="0.25">
      <c r="B613" t="s">
        <v>900</v>
      </c>
      <c r="C613" t="s">
        <v>894</v>
      </c>
      <c r="D613">
        <v>5000001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M613">
        <f>_xlfn.IFNA(VLOOKUP(C613,'Weighted EI Retailers'!$A$1:$B$89,2,0),0)</f>
        <v>0</v>
      </c>
      <c r="O613" s="14">
        <f t="shared" si="45"/>
        <v>0</v>
      </c>
      <c r="P613" s="14">
        <f t="shared" si="46"/>
        <v>0</v>
      </c>
      <c r="Q613" s="14">
        <f t="shared" si="47"/>
        <v>0</v>
      </c>
      <c r="R613" s="14">
        <f t="shared" si="44"/>
        <v>0</v>
      </c>
    </row>
    <row r="614" spans="2:18" x14ac:dyDescent="0.25">
      <c r="B614" t="s">
        <v>902</v>
      </c>
      <c r="C614" t="s">
        <v>894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M614">
        <f>_xlfn.IFNA(VLOOKUP(C614,'Weighted EI Retailers'!$A$1:$B$89,2,0),0)</f>
        <v>0</v>
      </c>
      <c r="O614" s="14">
        <f t="shared" si="45"/>
        <v>0</v>
      </c>
      <c r="P614" s="14">
        <f t="shared" si="46"/>
        <v>0</v>
      </c>
      <c r="Q614" s="14">
        <f t="shared" si="47"/>
        <v>0</v>
      </c>
      <c r="R614" s="14">
        <f t="shared" si="44"/>
        <v>0</v>
      </c>
    </row>
    <row r="615" spans="2:18" x14ac:dyDescent="0.25">
      <c r="B615" t="s">
        <v>868</v>
      </c>
      <c r="C615" t="s">
        <v>894</v>
      </c>
      <c r="D615">
        <v>5000001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M615">
        <f>_xlfn.IFNA(VLOOKUP(C615,'Weighted EI Retailers'!$A$1:$B$89,2,0),0)</f>
        <v>0</v>
      </c>
      <c r="O615" s="14">
        <f t="shared" si="45"/>
        <v>0</v>
      </c>
      <c r="P615" s="14">
        <f t="shared" si="46"/>
        <v>0</v>
      </c>
      <c r="Q615" s="14">
        <f t="shared" si="47"/>
        <v>0</v>
      </c>
      <c r="R615" s="14">
        <f t="shared" si="44"/>
        <v>0</v>
      </c>
    </row>
    <row r="616" spans="2:18" x14ac:dyDescent="0.25">
      <c r="B616" t="s">
        <v>862</v>
      </c>
      <c r="C616" t="s">
        <v>894</v>
      </c>
      <c r="D616">
        <v>5000001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M616">
        <f>_xlfn.IFNA(VLOOKUP(C616,'Weighted EI Retailers'!$A$1:$B$89,2,0),0)</f>
        <v>0</v>
      </c>
      <c r="O616" s="14">
        <f t="shared" si="45"/>
        <v>0</v>
      </c>
      <c r="P616" s="14">
        <f t="shared" si="46"/>
        <v>0</v>
      </c>
      <c r="Q616" s="14">
        <f t="shared" si="47"/>
        <v>0</v>
      </c>
      <c r="R616" s="14">
        <f t="shared" si="44"/>
        <v>0</v>
      </c>
    </row>
    <row r="617" spans="2:18" x14ac:dyDescent="0.25">
      <c r="B617" t="s">
        <v>869</v>
      </c>
      <c r="C617" t="s">
        <v>894</v>
      </c>
      <c r="D617">
        <v>5000001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M617">
        <f>_xlfn.IFNA(VLOOKUP(C617,'Weighted EI Retailers'!$A$1:$B$89,2,0),0)</f>
        <v>0</v>
      </c>
      <c r="O617" s="14">
        <f t="shared" si="45"/>
        <v>0</v>
      </c>
      <c r="P617" s="14">
        <f t="shared" si="46"/>
        <v>0</v>
      </c>
      <c r="Q617" s="14">
        <f t="shared" si="47"/>
        <v>0</v>
      </c>
      <c r="R617" s="14">
        <f t="shared" si="44"/>
        <v>0</v>
      </c>
    </row>
    <row r="618" spans="2:18" x14ac:dyDescent="0.25">
      <c r="B618" t="s">
        <v>903</v>
      </c>
      <c r="C618" t="s">
        <v>894</v>
      </c>
      <c r="D618">
        <v>5000001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M618">
        <f>_xlfn.IFNA(VLOOKUP(C618,'Weighted EI Retailers'!$A$1:$B$89,2,0),0)</f>
        <v>0</v>
      </c>
      <c r="O618" s="14">
        <f t="shared" si="45"/>
        <v>0</v>
      </c>
      <c r="P618" s="14">
        <f t="shared" si="46"/>
        <v>0</v>
      </c>
      <c r="Q618" s="14">
        <f t="shared" si="47"/>
        <v>0</v>
      </c>
      <c r="R618" s="14">
        <f t="shared" si="44"/>
        <v>0</v>
      </c>
    </row>
    <row r="619" spans="2:18" x14ac:dyDescent="0.25">
      <c r="B619" t="s">
        <v>904</v>
      </c>
      <c r="C619" t="s">
        <v>894</v>
      </c>
      <c r="D619">
        <v>5000001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M619">
        <f>_xlfn.IFNA(VLOOKUP(C619,'Weighted EI Retailers'!$A$1:$B$89,2,0),0)</f>
        <v>0</v>
      </c>
      <c r="O619" s="14">
        <f t="shared" si="45"/>
        <v>0</v>
      </c>
      <c r="P619" s="14">
        <f t="shared" si="46"/>
        <v>0</v>
      </c>
      <c r="Q619" s="14">
        <f t="shared" si="47"/>
        <v>0</v>
      </c>
      <c r="R619" s="14">
        <f t="shared" si="44"/>
        <v>0</v>
      </c>
    </row>
    <row r="620" spans="2:18" x14ac:dyDescent="0.25">
      <c r="B620" t="s">
        <v>905</v>
      </c>
      <c r="C620" t="s">
        <v>894</v>
      </c>
      <c r="D620">
        <v>5000001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M620">
        <f>_xlfn.IFNA(VLOOKUP(C620,'Weighted EI Retailers'!$A$1:$B$89,2,0),0)</f>
        <v>0</v>
      </c>
      <c r="O620" s="14">
        <f t="shared" si="45"/>
        <v>0</v>
      </c>
      <c r="P620" s="14">
        <f t="shared" si="46"/>
        <v>0</v>
      </c>
      <c r="Q620" s="14">
        <f t="shared" si="47"/>
        <v>0</v>
      </c>
      <c r="R620" s="14">
        <f t="shared" si="44"/>
        <v>0</v>
      </c>
    </row>
    <row r="621" spans="2:18" x14ac:dyDescent="0.25">
      <c r="B621" t="s">
        <v>872</v>
      </c>
      <c r="C621" t="s">
        <v>894</v>
      </c>
      <c r="D621">
        <v>5000001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>
        <f>_xlfn.IFNA(VLOOKUP(C621,'Weighted EI Retailers'!$A$1:$B$89,2,0),0)</f>
        <v>0</v>
      </c>
      <c r="O621" s="14">
        <f t="shared" si="45"/>
        <v>0</v>
      </c>
      <c r="P621" s="14">
        <f t="shared" si="46"/>
        <v>0</v>
      </c>
      <c r="Q621" s="14">
        <f t="shared" si="47"/>
        <v>0</v>
      </c>
      <c r="R621" s="14">
        <f t="shared" si="44"/>
        <v>0</v>
      </c>
    </row>
    <row r="622" spans="2:18" x14ac:dyDescent="0.25">
      <c r="B622" t="s">
        <v>906</v>
      </c>
      <c r="C622" t="s">
        <v>894</v>
      </c>
      <c r="D622">
        <v>5000001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>
        <f>_xlfn.IFNA(VLOOKUP(C622,'Weighted EI Retailers'!$A$1:$B$89,2,0),0)</f>
        <v>0</v>
      </c>
      <c r="O622" s="14">
        <f t="shared" si="45"/>
        <v>0</v>
      </c>
      <c r="P622" s="14">
        <f t="shared" si="46"/>
        <v>0</v>
      </c>
      <c r="Q622" s="14">
        <f t="shared" si="47"/>
        <v>0</v>
      </c>
      <c r="R622" s="14">
        <f t="shared" si="44"/>
        <v>0</v>
      </c>
    </row>
    <row r="623" spans="2:18" x14ac:dyDescent="0.25">
      <c r="B623" t="s">
        <v>880</v>
      </c>
      <c r="C623" t="s">
        <v>894</v>
      </c>
      <c r="D623">
        <v>5000001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M623">
        <f>_xlfn.IFNA(VLOOKUP(C623,'Weighted EI Retailers'!$A$1:$B$89,2,0),0)</f>
        <v>0</v>
      </c>
      <c r="O623" s="14">
        <f t="shared" si="45"/>
        <v>0</v>
      </c>
      <c r="P623" s="14">
        <f t="shared" si="46"/>
        <v>0</v>
      </c>
      <c r="Q623" s="14">
        <f t="shared" si="47"/>
        <v>0</v>
      </c>
      <c r="R623" s="14">
        <f t="shared" si="44"/>
        <v>0</v>
      </c>
    </row>
    <row r="624" spans="2:18" x14ac:dyDescent="0.25">
      <c r="B624" t="s">
        <v>881</v>
      </c>
      <c r="C624" t="s">
        <v>894</v>
      </c>
      <c r="D624">
        <v>5000001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M624">
        <f>_xlfn.IFNA(VLOOKUP(C624,'Weighted EI Retailers'!$A$1:$B$89,2,0),0)</f>
        <v>0</v>
      </c>
      <c r="O624" s="14">
        <f t="shared" si="45"/>
        <v>0</v>
      </c>
      <c r="P624" s="14">
        <f t="shared" si="46"/>
        <v>0</v>
      </c>
      <c r="Q624" s="14">
        <f t="shared" si="47"/>
        <v>0</v>
      </c>
      <c r="R624" s="14">
        <f t="shared" si="44"/>
        <v>0</v>
      </c>
    </row>
    <row r="625" spans="2:18" x14ac:dyDescent="0.25">
      <c r="B625" t="s">
        <v>870</v>
      </c>
      <c r="C625" t="s">
        <v>894</v>
      </c>
      <c r="D625">
        <v>5000001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M625">
        <f>_xlfn.IFNA(VLOOKUP(C625,'Weighted EI Retailers'!$A$1:$B$89,2,0),0)</f>
        <v>0</v>
      </c>
      <c r="O625" s="14">
        <f t="shared" si="45"/>
        <v>0</v>
      </c>
      <c r="P625" s="14">
        <f t="shared" si="46"/>
        <v>0</v>
      </c>
      <c r="Q625" s="14">
        <f t="shared" si="47"/>
        <v>0</v>
      </c>
      <c r="R625" s="14">
        <f t="shared" si="44"/>
        <v>0</v>
      </c>
    </row>
    <row r="626" spans="2:18" x14ac:dyDescent="0.25">
      <c r="B626" t="s">
        <v>907</v>
      </c>
      <c r="C626" t="s">
        <v>894</v>
      </c>
      <c r="D626">
        <v>5000001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M626">
        <f>_xlfn.IFNA(VLOOKUP(C626,'Weighted EI Retailers'!$A$1:$B$89,2,0),0)</f>
        <v>0</v>
      </c>
      <c r="O626" s="14">
        <f t="shared" si="45"/>
        <v>0</v>
      </c>
      <c r="P626" s="14">
        <f t="shared" si="46"/>
        <v>0</v>
      </c>
      <c r="Q626" s="14">
        <f t="shared" si="47"/>
        <v>0</v>
      </c>
      <c r="R626" s="14">
        <f t="shared" si="44"/>
        <v>0</v>
      </c>
    </row>
    <row r="627" spans="2:18" x14ac:dyDescent="0.25">
      <c r="B627" t="s">
        <v>882</v>
      </c>
      <c r="C627" t="s">
        <v>894</v>
      </c>
      <c r="D627">
        <v>5000001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M627">
        <f>_xlfn.IFNA(VLOOKUP(C627,'Weighted EI Retailers'!$A$1:$B$89,2,0),0)</f>
        <v>0</v>
      </c>
      <c r="O627" s="14">
        <f t="shared" si="45"/>
        <v>0</v>
      </c>
      <c r="P627" s="14">
        <f t="shared" si="46"/>
        <v>0</v>
      </c>
      <c r="Q627" s="14">
        <f t="shared" si="47"/>
        <v>0</v>
      </c>
      <c r="R627" s="14">
        <f t="shared" si="44"/>
        <v>0</v>
      </c>
    </row>
    <row r="628" spans="2:18" x14ac:dyDescent="0.25">
      <c r="B628" t="s">
        <v>874</v>
      </c>
      <c r="C628" t="s">
        <v>894</v>
      </c>
      <c r="D628">
        <v>5000001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>
        <f>_xlfn.IFNA(VLOOKUP(C628,'Weighted EI Retailers'!$A$1:$B$89,2,0),0)</f>
        <v>0</v>
      </c>
      <c r="O628" s="14">
        <f t="shared" si="45"/>
        <v>0</v>
      </c>
      <c r="P628" s="14">
        <f t="shared" si="46"/>
        <v>0</v>
      </c>
      <c r="Q628" s="14">
        <f t="shared" si="47"/>
        <v>0</v>
      </c>
      <c r="R628" s="14">
        <f t="shared" si="44"/>
        <v>0</v>
      </c>
    </row>
    <row r="629" spans="2:18" x14ac:dyDescent="0.25">
      <c r="B629" t="s">
        <v>857</v>
      </c>
      <c r="C629" t="s">
        <v>894</v>
      </c>
      <c r="D629">
        <v>5000001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M629">
        <f>_xlfn.IFNA(VLOOKUP(C629,'Weighted EI Retailers'!$A$1:$B$89,2,0),0)</f>
        <v>0</v>
      </c>
      <c r="O629" s="14">
        <f t="shared" si="45"/>
        <v>0</v>
      </c>
      <c r="P629" s="14">
        <f t="shared" si="46"/>
        <v>0</v>
      </c>
      <c r="Q629" s="14">
        <f t="shared" si="47"/>
        <v>0</v>
      </c>
      <c r="R629" s="14">
        <f t="shared" si="44"/>
        <v>0</v>
      </c>
    </row>
    <row r="630" spans="2:18" x14ac:dyDescent="0.25">
      <c r="B630" t="s">
        <v>846</v>
      </c>
      <c r="C630" t="s">
        <v>894</v>
      </c>
      <c r="D630">
        <v>5000001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M630">
        <f>_xlfn.IFNA(VLOOKUP(C630,'Weighted EI Retailers'!$A$1:$B$89,2,0),0)</f>
        <v>0</v>
      </c>
      <c r="O630" s="14">
        <f t="shared" si="45"/>
        <v>0</v>
      </c>
      <c r="P630" s="14">
        <f t="shared" si="46"/>
        <v>0</v>
      </c>
      <c r="Q630" s="14">
        <f t="shared" si="47"/>
        <v>0</v>
      </c>
      <c r="R630" s="14">
        <f t="shared" si="44"/>
        <v>0</v>
      </c>
    </row>
    <row r="631" spans="2:18" x14ac:dyDescent="0.25">
      <c r="B631" t="s">
        <v>877</v>
      </c>
      <c r="C631" t="s">
        <v>894</v>
      </c>
      <c r="D631">
        <v>5000001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M631">
        <f>_xlfn.IFNA(VLOOKUP(C631,'Weighted EI Retailers'!$A$1:$B$89,2,0),0)</f>
        <v>0</v>
      </c>
      <c r="O631" s="14">
        <f t="shared" si="45"/>
        <v>0</v>
      </c>
      <c r="P631" s="14">
        <f t="shared" si="46"/>
        <v>0</v>
      </c>
      <c r="Q631" s="14">
        <f t="shared" si="47"/>
        <v>0</v>
      </c>
      <c r="R631" s="14">
        <f t="shared" si="44"/>
        <v>0</v>
      </c>
    </row>
    <row r="632" spans="2:18" x14ac:dyDescent="0.25">
      <c r="B632" t="s">
        <v>864</v>
      </c>
      <c r="C632" t="s">
        <v>894</v>
      </c>
      <c r="D632">
        <v>5000001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M632">
        <f>_xlfn.IFNA(VLOOKUP(C632,'Weighted EI Retailers'!$A$1:$B$89,2,0),0)</f>
        <v>0</v>
      </c>
      <c r="O632" s="14">
        <f t="shared" si="45"/>
        <v>0</v>
      </c>
      <c r="P632" s="14">
        <f t="shared" si="46"/>
        <v>0</v>
      </c>
      <c r="Q632" s="14">
        <f t="shared" si="47"/>
        <v>0</v>
      </c>
      <c r="R632" s="14">
        <f t="shared" si="44"/>
        <v>0</v>
      </c>
    </row>
    <row r="633" spans="2:18" x14ac:dyDescent="0.25">
      <c r="B633" t="s">
        <v>909</v>
      </c>
      <c r="C633" t="s">
        <v>894</v>
      </c>
      <c r="D633">
        <v>5000001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>
        <f>_xlfn.IFNA(VLOOKUP(C633,'Weighted EI Retailers'!$A$1:$B$89,2,0),0)</f>
        <v>0</v>
      </c>
      <c r="O633" s="14">
        <f t="shared" si="45"/>
        <v>0</v>
      </c>
      <c r="P633" s="14">
        <f t="shared" si="46"/>
        <v>0</v>
      </c>
      <c r="Q633" s="14">
        <f t="shared" si="47"/>
        <v>0</v>
      </c>
      <c r="R633" s="14">
        <f t="shared" si="44"/>
        <v>0</v>
      </c>
    </row>
    <row r="634" spans="2:18" x14ac:dyDescent="0.25">
      <c r="B634" t="s">
        <v>908</v>
      </c>
      <c r="C634" t="s">
        <v>894</v>
      </c>
      <c r="D634">
        <v>5000001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>
        <f>_xlfn.IFNA(VLOOKUP(C634,'Weighted EI Retailers'!$A$1:$B$89,2,0),0)</f>
        <v>0</v>
      </c>
      <c r="O634" s="14">
        <f t="shared" si="45"/>
        <v>0</v>
      </c>
      <c r="P634" s="14">
        <f t="shared" si="46"/>
        <v>0</v>
      </c>
      <c r="Q634" s="14">
        <f t="shared" si="47"/>
        <v>0</v>
      </c>
      <c r="R634" s="14">
        <f t="shared" si="44"/>
        <v>0</v>
      </c>
    </row>
    <row r="635" spans="2:18" x14ac:dyDescent="0.25">
      <c r="B635" t="s">
        <v>878</v>
      </c>
      <c r="C635" t="s">
        <v>894</v>
      </c>
      <c r="D635">
        <v>5000001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M635">
        <f>_xlfn.IFNA(VLOOKUP(C635,'Weighted EI Retailers'!$A$1:$B$89,2,0),0)</f>
        <v>0</v>
      </c>
      <c r="O635" s="14">
        <f t="shared" si="45"/>
        <v>0</v>
      </c>
      <c r="P635" s="14">
        <f t="shared" si="46"/>
        <v>0</v>
      </c>
      <c r="Q635" s="14">
        <f t="shared" si="47"/>
        <v>0</v>
      </c>
      <c r="R635" s="14">
        <f t="shared" si="44"/>
        <v>0</v>
      </c>
    </row>
    <row r="636" spans="2:18" x14ac:dyDescent="0.25">
      <c r="B636" t="s">
        <v>876</v>
      </c>
      <c r="C636" t="s">
        <v>894</v>
      </c>
      <c r="D636">
        <v>5000001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M636">
        <f>_xlfn.IFNA(VLOOKUP(C636,'Weighted EI Retailers'!$A$1:$B$89,2,0),0)</f>
        <v>0</v>
      </c>
      <c r="O636" s="14">
        <f t="shared" si="45"/>
        <v>0</v>
      </c>
      <c r="P636" s="14">
        <f t="shared" si="46"/>
        <v>0</v>
      </c>
      <c r="Q636" s="14">
        <f t="shared" si="47"/>
        <v>0</v>
      </c>
      <c r="R636" s="14">
        <f t="shared" si="44"/>
        <v>0</v>
      </c>
    </row>
    <row r="637" spans="2:18" x14ac:dyDescent="0.25">
      <c r="B637" t="s">
        <v>879</v>
      </c>
      <c r="C637" t="s">
        <v>894</v>
      </c>
      <c r="D637">
        <v>5000001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M637">
        <f>_xlfn.IFNA(VLOOKUP(C637,'Weighted EI Retailers'!$A$1:$B$89,2,0),0)</f>
        <v>0</v>
      </c>
      <c r="O637" s="14">
        <f t="shared" si="45"/>
        <v>0</v>
      </c>
      <c r="P637" s="14">
        <f t="shared" si="46"/>
        <v>0</v>
      </c>
      <c r="Q637" s="14">
        <f t="shared" si="47"/>
        <v>0</v>
      </c>
      <c r="R637" s="14">
        <f t="shared" si="44"/>
        <v>0</v>
      </c>
    </row>
    <row r="638" spans="2:18" x14ac:dyDescent="0.25">
      <c r="B638" t="s">
        <v>883</v>
      </c>
      <c r="C638" t="s">
        <v>894</v>
      </c>
      <c r="D638">
        <v>5000001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M638">
        <f>_xlfn.IFNA(VLOOKUP(C638,'Weighted EI Retailers'!$A$1:$B$89,2,0),0)</f>
        <v>0</v>
      </c>
      <c r="O638" s="14">
        <f t="shared" si="45"/>
        <v>0</v>
      </c>
      <c r="P638" s="14">
        <f t="shared" si="46"/>
        <v>0</v>
      </c>
      <c r="Q638" s="14">
        <f t="shared" si="47"/>
        <v>0</v>
      </c>
      <c r="R638" s="14">
        <f t="shared" si="44"/>
        <v>0</v>
      </c>
    </row>
    <row r="639" spans="2:18" x14ac:dyDescent="0.25">
      <c r="B639" t="s">
        <v>910</v>
      </c>
      <c r="C639" t="s">
        <v>894</v>
      </c>
      <c r="D639">
        <v>5000001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M639">
        <f>_xlfn.IFNA(VLOOKUP(C639,'Weighted EI Retailers'!$A$1:$B$89,2,0),0)</f>
        <v>0</v>
      </c>
      <c r="O639" s="14">
        <f t="shared" si="45"/>
        <v>0</v>
      </c>
      <c r="P639" s="14">
        <f t="shared" si="46"/>
        <v>0</v>
      </c>
      <c r="Q639" s="14">
        <f t="shared" si="47"/>
        <v>0</v>
      </c>
      <c r="R639" s="14">
        <f t="shared" si="44"/>
        <v>0</v>
      </c>
    </row>
    <row r="640" spans="2:18" x14ac:dyDescent="0.25">
      <c r="B640" t="s">
        <v>911</v>
      </c>
      <c r="C640" t="s">
        <v>894</v>
      </c>
      <c r="D640">
        <v>5000001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M640">
        <f>_xlfn.IFNA(VLOOKUP(C640,'Weighted EI Retailers'!$A$1:$B$89,2,0),0)</f>
        <v>0</v>
      </c>
      <c r="O640" s="14">
        <f t="shared" si="45"/>
        <v>0</v>
      </c>
      <c r="P640" s="14">
        <f t="shared" si="46"/>
        <v>0</v>
      </c>
      <c r="Q640" s="14">
        <f t="shared" si="47"/>
        <v>0</v>
      </c>
      <c r="R640" s="14">
        <f t="shared" si="44"/>
        <v>0</v>
      </c>
    </row>
    <row r="641" spans="2:18" x14ac:dyDescent="0.25">
      <c r="B641" t="s">
        <v>887</v>
      </c>
      <c r="C641" t="s">
        <v>894</v>
      </c>
      <c r="D641">
        <v>5000001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M641">
        <f>_xlfn.IFNA(VLOOKUP(C641,'Weighted EI Retailers'!$A$1:$B$89,2,0),0)</f>
        <v>0</v>
      </c>
      <c r="O641" s="14">
        <f t="shared" si="45"/>
        <v>0</v>
      </c>
      <c r="P641" s="14">
        <f t="shared" si="46"/>
        <v>0</v>
      </c>
      <c r="Q641" s="14">
        <f t="shared" si="47"/>
        <v>0</v>
      </c>
      <c r="R641" s="14">
        <f t="shared" si="44"/>
        <v>0</v>
      </c>
    </row>
    <row r="642" spans="2:18" x14ac:dyDescent="0.25">
      <c r="B642" t="s">
        <v>889</v>
      </c>
      <c r="C642" t="s">
        <v>894</v>
      </c>
      <c r="D642">
        <v>5000001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>
        <f>_xlfn.IFNA(VLOOKUP(C642,'Weighted EI Retailers'!$A$1:$B$89,2,0),0)</f>
        <v>0</v>
      </c>
      <c r="O642" s="14">
        <f t="shared" si="45"/>
        <v>0</v>
      </c>
      <c r="P642" s="14">
        <f t="shared" si="46"/>
        <v>0</v>
      </c>
      <c r="Q642" s="14">
        <f t="shared" si="47"/>
        <v>0</v>
      </c>
      <c r="R642" s="14">
        <f t="shared" ref="R642:R697" si="48">J642</f>
        <v>0</v>
      </c>
    </row>
    <row r="643" spans="2:18" x14ac:dyDescent="0.25">
      <c r="B643" t="s">
        <v>888</v>
      </c>
      <c r="C643" t="s">
        <v>894</v>
      </c>
      <c r="D643">
        <v>5000001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M643">
        <f>_xlfn.IFNA(VLOOKUP(C643,'Weighted EI Retailers'!$A$1:$B$89,2,0),0)</f>
        <v>0</v>
      </c>
      <c r="O643" s="14">
        <f t="shared" ref="O643:O697" si="49">H643</f>
        <v>0</v>
      </c>
      <c r="P643" s="14">
        <f t="shared" ref="P643:P697" si="50">I643</f>
        <v>0</v>
      </c>
      <c r="Q643" s="14">
        <f t="shared" ref="Q643:Q696" si="51">ROUND(IF(M643&gt;0,SUM(L643:M643),L643),0)</f>
        <v>0</v>
      </c>
      <c r="R643" s="14">
        <f t="shared" si="48"/>
        <v>0</v>
      </c>
    </row>
    <row r="644" spans="2:18" x14ac:dyDescent="0.25">
      <c r="B644" t="s">
        <v>900</v>
      </c>
      <c r="C644" t="s">
        <v>901</v>
      </c>
      <c r="D644">
        <v>5000001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>
        <f>_xlfn.IFNA(VLOOKUP(C644,'Weighted EI Retailers'!$A$1:$B$89,2,0),0)</f>
        <v>0</v>
      </c>
      <c r="O644" s="14">
        <f t="shared" si="49"/>
        <v>0</v>
      </c>
      <c r="P644" s="14">
        <f t="shared" si="50"/>
        <v>0</v>
      </c>
      <c r="Q644" s="14">
        <f t="shared" si="51"/>
        <v>0</v>
      </c>
      <c r="R644" s="14">
        <f t="shared" si="48"/>
        <v>0</v>
      </c>
    </row>
    <row r="645" spans="2:18" x14ac:dyDescent="0.25">
      <c r="B645" t="s">
        <v>164</v>
      </c>
      <c r="C645" t="s">
        <v>725</v>
      </c>
      <c r="D645">
        <v>969</v>
      </c>
      <c r="E645">
        <v>188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175</v>
      </c>
      <c r="M645">
        <f>_xlfn.IFNA(VLOOKUP(C645,'Weighted EI Retailers'!$A$1:$B$89,2,0),0)</f>
        <v>306.07221329820248</v>
      </c>
      <c r="O645" s="14">
        <f t="shared" si="49"/>
        <v>0</v>
      </c>
      <c r="P645" s="14">
        <f t="shared" si="50"/>
        <v>0</v>
      </c>
      <c r="Q645" s="14">
        <f t="shared" si="51"/>
        <v>306</v>
      </c>
      <c r="R645" s="14">
        <f t="shared" si="48"/>
        <v>0</v>
      </c>
    </row>
    <row r="646" spans="2:18" x14ac:dyDescent="0.25">
      <c r="B646" t="s">
        <v>113</v>
      </c>
      <c r="C646" t="s">
        <v>721</v>
      </c>
      <c r="D646">
        <v>2024</v>
      </c>
      <c r="E646">
        <v>188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175</v>
      </c>
      <c r="M646">
        <f>_xlfn.IFNA(VLOOKUP(C646,'Weighted EI Retailers'!$A$1:$B$89,2,0),0)</f>
        <v>196.69216669197678</v>
      </c>
      <c r="O646" s="14">
        <f t="shared" si="49"/>
        <v>0</v>
      </c>
      <c r="P646" s="14">
        <f t="shared" si="50"/>
        <v>0</v>
      </c>
      <c r="Q646" s="14">
        <f t="shared" si="51"/>
        <v>197</v>
      </c>
      <c r="R646" s="14">
        <f t="shared" si="48"/>
        <v>0</v>
      </c>
    </row>
    <row r="647" spans="2:18" x14ac:dyDescent="0.25">
      <c r="B647" t="s">
        <v>309</v>
      </c>
      <c r="C647" t="s">
        <v>710</v>
      </c>
      <c r="D647">
        <v>185</v>
      </c>
      <c r="E647">
        <v>188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175</v>
      </c>
      <c r="M647">
        <f>_xlfn.IFNA(VLOOKUP(C647,'Weighted EI Retailers'!$A$1:$B$89,2,0),0)</f>
        <v>165.83865554663333</v>
      </c>
      <c r="O647" s="14">
        <f t="shared" si="49"/>
        <v>0</v>
      </c>
      <c r="P647" s="14">
        <f t="shared" si="50"/>
        <v>0</v>
      </c>
      <c r="Q647" s="14">
        <f t="shared" si="51"/>
        <v>166</v>
      </c>
      <c r="R647" s="14">
        <f t="shared" si="48"/>
        <v>0</v>
      </c>
    </row>
    <row r="648" spans="2:18" x14ac:dyDescent="0.25">
      <c r="B648" t="s">
        <v>724</v>
      </c>
      <c r="C648" t="s">
        <v>725</v>
      </c>
      <c r="D648">
        <v>15</v>
      </c>
      <c r="E648">
        <v>188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175</v>
      </c>
      <c r="M648">
        <f>_xlfn.IFNA(VLOOKUP(C648,'Weighted EI Retailers'!$A$1:$B$89,2,0),0)</f>
        <v>306.07221329820248</v>
      </c>
      <c r="O648" s="14">
        <f t="shared" si="49"/>
        <v>0</v>
      </c>
      <c r="P648" s="14">
        <f t="shared" si="50"/>
        <v>0</v>
      </c>
      <c r="Q648" s="14">
        <f t="shared" si="51"/>
        <v>306</v>
      </c>
      <c r="R648" s="14">
        <f t="shared" si="48"/>
        <v>0</v>
      </c>
    </row>
    <row r="649" spans="2:18" x14ac:dyDescent="0.25">
      <c r="B649" t="s">
        <v>122</v>
      </c>
      <c r="C649" t="s">
        <v>725</v>
      </c>
      <c r="D649">
        <v>6700</v>
      </c>
      <c r="E649">
        <v>188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175</v>
      </c>
      <c r="M649">
        <f>_xlfn.IFNA(VLOOKUP(C649,'Weighted EI Retailers'!$A$1:$B$89,2,0),0)</f>
        <v>306.07221329820248</v>
      </c>
      <c r="O649" s="14">
        <f t="shared" si="49"/>
        <v>0</v>
      </c>
      <c r="P649" s="14">
        <f t="shared" si="50"/>
        <v>0</v>
      </c>
      <c r="Q649" s="14">
        <f t="shared" si="51"/>
        <v>306</v>
      </c>
      <c r="R649" s="14">
        <f t="shared" si="48"/>
        <v>0</v>
      </c>
    </row>
    <row r="650" spans="2:18" x14ac:dyDescent="0.25">
      <c r="B650" t="s">
        <v>122</v>
      </c>
      <c r="C650" t="s">
        <v>718</v>
      </c>
      <c r="D650">
        <v>200</v>
      </c>
      <c r="E650">
        <v>188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175</v>
      </c>
      <c r="M650">
        <f>_xlfn.IFNA(VLOOKUP(C650,'Weighted EI Retailers'!$A$1:$B$89,2,0),0)</f>
        <v>152.91346043119665</v>
      </c>
      <c r="O650" s="14">
        <f t="shared" si="49"/>
        <v>0</v>
      </c>
      <c r="P650" s="14">
        <f t="shared" si="50"/>
        <v>0</v>
      </c>
      <c r="Q650" s="14">
        <f t="shared" si="51"/>
        <v>153</v>
      </c>
      <c r="R650" s="14">
        <f t="shared" si="48"/>
        <v>0</v>
      </c>
    </row>
    <row r="651" spans="2:18" x14ac:dyDescent="0.25">
      <c r="B651" t="s">
        <v>122</v>
      </c>
      <c r="C651" t="s">
        <v>702</v>
      </c>
      <c r="D651">
        <v>5502</v>
      </c>
      <c r="E651">
        <v>188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175</v>
      </c>
      <c r="M651">
        <f>_xlfn.IFNA(VLOOKUP(C651,'Weighted EI Retailers'!$A$1:$B$89,2,0),0)</f>
        <v>346.57501458564514</v>
      </c>
      <c r="O651" s="14">
        <f t="shared" si="49"/>
        <v>0</v>
      </c>
      <c r="P651" s="14">
        <f t="shared" si="50"/>
        <v>0</v>
      </c>
      <c r="Q651" s="14">
        <f t="shared" si="51"/>
        <v>347</v>
      </c>
      <c r="R651" s="14">
        <f t="shared" si="48"/>
        <v>0</v>
      </c>
    </row>
    <row r="652" spans="2:18" x14ac:dyDescent="0.25">
      <c r="B652" t="s">
        <v>122</v>
      </c>
      <c r="C652" t="s">
        <v>721</v>
      </c>
      <c r="D652">
        <v>65</v>
      </c>
      <c r="E652">
        <v>188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175</v>
      </c>
      <c r="M652">
        <f>_xlfn.IFNA(VLOOKUP(C652,'Weighted EI Retailers'!$A$1:$B$89,2,0),0)</f>
        <v>196.69216669197678</v>
      </c>
      <c r="O652" s="14">
        <f t="shared" si="49"/>
        <v>0</v>
      </c>
      <c r="P652" s="14">
        <f t="shared" si="50"/>
        <v>0</v>
      </c>
      <c r="Q652" s="14">
        <f t="shared" si="51"/>
        <v>197</v>
      </c>
      <c r="R652" s="14">
        <f t="shared" si="48"/>
        <v>0</v>
      </c>
    </row>
    <row r="653" spans="2:18" x14ac:dyDescent="0.25">
      <c r="B653" t="s">
        <v>122</v>
      </c>
      <c r="C653" t="s">
        <v>994</v>
      </c>
      <c r="D653">
        <v>840</v>
      </c>
      <c r="E653">
        <v>188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175</v>
      </c>
      <c r="M653">
        <f>_xlfn.IFNA(VLOOKUP(C653,'Weighted EI Retailers'!$A$1:$B$89,2,0),0)</f>
        <v>0</v>
      </c>
      <c r="O653" s="14">
        <f t="shared" si="49"/>
        <v>0</v>
      </c>
      <c r="P653" s="14">
        <f t="shared" si="50"/>
        <v>0</v>
      </c>
      <c r="Q653" s="14">
        <f t="shared" si="51"/>
        <v>0</v>
      </c>
      <c r="R653" s="14">
        <f t="shared" si="48"/>
        <v>0</v>
      </c>
    </row>
    <row r="654" spans="2:18" x14ac:dyDescent="0.25">
      <c r="B654" t="s">
        <v>780</v>
      </c>
      <c r="C654" t="s">
        <v>725</v>
      </c>
      <c r="D654">
        <v>5000</v>
      </c>
      <c r="E654">
        <v>188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175</v>
      </c>
      <c r="M654">
        <f>_xlfn.IFNA(VLOOKUP(C654,'Weighted EI Retailers'!$A$1:$B$89,2,0),0)</f>
        <v>306.07221329820248</v>
      </c>
      <c r="O654" s="14">
        <f t="shared" si="49"/>
        <v>0</v>
      </c>
      <c r="P654" s="14">
        <f t="shared" si="50"/>
        <v>0</v>
      </c>
      <c r="Q654" s="14">
        <f t="shared" si="51"/>
        <v>306</v>
      </c>
      <c r="R654" s="14">
        <f t="shared" si="48"/>
        <v>0</v>
      </c>
    </row>
    <row r="655" spans="2:18" x14ac:dyDescent="0.25">
      <c r="B655" t="s">
        <v>624</v>
      </c>
      <c r="C655" t="s">
        <v>725</v>
      </c>
      <c r="D655">
        <v>969</v>
      </c>
      <c r="E655">
        <v>188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175</v>
      </c>
      <c r="M655">
        <f>_xlfn.IFNA(VLOOKUP(C655,'Weighted EI Retailers'!$A$1:$B$89,2,0),0)</f>
        <v>306.07221329820248</v>
      </c>
      <c r="O655" s="14">
        <f t="shared" si="49"/>
        <v>0</v>
      </c>
      <c r="P655" s="14">
        <f t="shared" si="50"/>
        <v>0</v>
      </c>
      <c r="Q655" s="14">
        <f t="shared" si="51"/>
        <v>306</v>
      </c>
      <c r="R655" s="14">
        <f t="shared" si="48"/>
        <v>0</v>
      </c>
    </row>
    <row r="656" spans="2:18" x14ac:dyDescent="0.25">
      <c r="B656" t="s">
        <v>929</v>
      </c>
      <c r="C656" t="s">
        <v>751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>
        <f>_xlfn.IFNA(VLOOKUP(C656,'Weighted EI Retailers'!$A$1:$B$89,2,0),0)</f>
        <v>0</v>
      </c>
      <c r="O656" s="14">
        <f t="shared" si="49"/>
        <v>0</v>
      </c>
      <c r="P656" s="14">
        <f t="shared" si="50"/>
        <v>0</v>
      </c>
      <c r="Q656" s="14">
        <f t="shared" si="51"/>
        <v>0</v>
      </c>
      <c r="R656" s="14">
        <f t="shared" si="48"/>
        <v>0</v>
      </c>
    </row>
    <row r="657" spans="2:18" x14ac:dyDescent="0.25">
      <c r="B657" t="s">
        <v>930</v>
      </c>
      <c r="C657" t="s">
        <v>746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M657">
        <f>_xlfn.IFNA(VLOOKUP(C657,'Weighted EI Retailers'!$A$1:$B$89,2,0),0)</f>
        <v>0</v>
      </c>
      <c r="O657" s="14">
        <f t="shared" si="49"/>
        <v>0</v>
      </c>
      <c r="P657" s="14">
        <f t="shared" si="50"/>
        <v>0</v>
      </c>
      <c r="Q657" s="14">
        <f t="shared" si="51"/>
        <v>0</v>
      </c>
      <c r="R657" s="14">
        <f t="shared" si="48"/>
        <v>0</v>
      </c>
    </row>
    <row r="658" spans="2:18" x14ac:dyDescent="0.25">
      <c r="B658" t="s">
        <v>931</v>
      </c>
      <c r="C658" t="s">
        <v>754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M658">
        <f>_xlfn.IFNA(VLOOKUP(C658,'Weighted EI Retailers'!$A$1:$B$89,2,0),0)</f>
        <v>0</v>
      </c>
      <c r="O658" s="14">
        <f t="shared" si="49"/>
        <v>0</v>
      </c>
      <c r="P658" s="14">
        <f t="shared" si="50"/>
        <v>0</v>
      </c>
      <c r="Q658" s="14">
        <f t="shared" si="51"/>
        <v>0</v>
      </c>
      <c r="R658" s="14">
        <f t="shared" si="48"/>
        <v>0</v>
      </c>
    </row>
    <row r="659" spans="2:18" x14ac:dyDescent="0.25">
      <c r="B659" t="s">
        <v>932</v>
      </c>
      <c r="C659" t="s">
        <v>749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M659">
        <f>_xlfn.IFNA(VLOOKUP(C659,'Weighted EI Retailers'!$A$1:$B$89,2,0),0)</f>
        <v>0</v>
      </c>
      <c r="O659" s="14">
        <f t="shared" si="49"/>
        <v>0</v>
      </c>
      <c r="P659" s="14">
        <f t="shared" si="50"/>
        <v>0</v>
      </c>
      <c r="Q659" s="14">
        <f t="shared" si="51"/>
        <v>0</v>
      </c>
      <c r="R659" s="14">
        <f t="shared" si="48"/>
        <v>0</v>
      </c>
    </row>
    <row r="660" spans="2:18" x14ac:dyDescent="0.25">
      <c r="B660" t="s">
        <v>933</v>
      </c>
      <c r="C660" t="s">
        <v>749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M660">
        <f>_xlfn.IFNA(VLOOKUP(C660,'Weighted EI Retailers'!$A$1:$B$89,2,0),0)</f>
        <v>0</v>
      </c>
      <c r="O660" s="14">
        <f t="shared" si="49"/>
        <v>0</v>
      </c>
      <c r="P660" s="14">
        <f t="shared" si="50"/>
        <v>0</v>
      </c>
      <c r="Q660" s="14">
        <f t="shared" si="51"/>
        <v>0</v>
      </c>
      <c r="R660" s="14">
        <f t="shared" si="48"/>
        <v>0</v>
      </c>
    </row>
    <row r="661" spans="2:18" x14ac:dyDescent="0.25">
      <c r="B661" t="s">
        <v>934</v>
      </c>
      <c r="C661" t="s">
        <v>749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M661">
        <f>_xlfn.IFNA(VLOOKUP(C661,'Weighted EI Retailers'!$A$1:$B$89,2,0),0)</f>
        <v>0</v>
      </c>
      <c r="O661" s="14">
        <f t="shared" si="49"/>
        <v>0</v>
      </c>
      <c r="P661" s="14">
        <f t="shared" si="50"/>
        <v>0</v>
      </c>
      <c r="Q661" s="14">
        <f t="shared" si="51"/>
        <v>0</v>
      </c>
      <c r="R661" s="14">
        <f t="shared" si="48"/>
        <v>0</v>
      </c>
    </row>
    <row r="662" spans="2:18" x14ac:dyDescent="0.25">
      <c r="B662" t="s">
        <v>935</v>
      </c>
      <c r="C662" t="s">
        <v>752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M662">
        <f>_xlfn.IFNA(VLOOKUP(C662,'Weighted EI Retailers'!$A$1:$B$89,2,0),0)</f>
        <v>0</v>
      </c>
      <c r="O662" s="14">
        <f t="shared" si="49"/>
        <v>0</v>
      </c>
      <c r="P662" s="14">
        <f t="shared" si="50"/>
        <v>0</v>
      </c>
      <c r="Q662" s="14">
        <f t="shared" si="51"/>
        <v>0</v>
      </c>
      <c r="R662" s="14">
        <f t="shared" si="48"/>
        <v>0</v>
      </c>
    </row>
    <row r="663" spans="2:18" x14ac:dyDescent="0.25">
      <c r="B663" t="s">
        <v>936</v>
      </c>
      <c r="C663" t="s">
        <v>749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M663">
        <f>_xlfn.IFNA(VLOOKUP(C663,'Weighted EI Retailers'!$A$1:$B$89,2,0),0)</f>
        <v>0</v>
      </c>
      <c r="O663" s="14">
        <f t="shared" si="49"/>
        <v>0</v>
      </c>
      <c r="P663" s="14">
        <f t="shared" si="50"/>
        <v>0</v>
      </c>
      <c r="Q663" s="14">
        <f t="shared" si="51"/>
        <v>0</v>
      </c>
      <c r="R663" s="14">
        <f t="shared" si="48"/>
        <v>0</v>
      </c>
    </row>
    <row r="664" spans="2:18" x14ac:dyDescent="0.25">
      <c r="B664" t="s">
        <v>937</v>
      </c>
      <c r="C664" t="s">
        <v>749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M664">
        <f>_xlfn.IFNA(VLOOKUP(C664,'Weighted EI Retailers'!$A$1:$B$89,2,0),0)</f>
        <v>0</v>
      </c>
      <c r="O664" s="14">
        <f t="shared" si="49"/>
        <v>0</v>
      </c>
      <c r="P664" s="14">
        <f t="shared" si="50"/>
        <v>0</v>
      </c>
      <c r="Q664" s="14">
        <f t="shared" si="51"/>
        <v>0</v>
      </c>
      <c r="R664" s="14">
        <f t="shared" si="48"/>
        <v>0</v>
      </c>
    </row>
    <row r="665" spans="2:18" x14ac:dyDescent="0.25">
      <c r="B665" t="s">
        <v>938</v>
      </c>
      <c r="C665" t="s">
        <v>758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M665">
        <f>_xlfn.IFNA(VLOOKUP(C665,'Weighted EI Retailers'!$A$1:$B$89,2,0),0)</f>
        <v>0</v>
      </c>
      <c r="O665" s="14">
        <f t="shared" si="49"/>
        <v>0</v>
      </c>
      <c r="P665" s="14">
        <f t="shared" si="50"/>
        <v>0</v>
      </c>
      <c r="Q665" s="14">
        <f t="shared" si="51"/>
        <v>0</v>
      </c>
      <c r="R665" s="14">
        <f t="shared" si="48"/>
        <v>0</v>
      </c>
    </row>
    <row r="666" spans="2:18" x14ac:dyDescent="0.25">
      <c r="B666" t="s">
        <v>939</v>
      </c>
      <c r="C666" t="s">
        <v>751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>
        <f>_xlfn.IFNA(VLOOKUP(C666,'Weighted EI Retailers'!$A$1:$B$89,2,0),0)</f>
        <v>0</v>
      </c>
      <c r="O666" s="14">
        <f t="shared" si="49"/>
        <v>0</v>
      </c>
      <c r="P666" s="14">
        <f t="shared" si="50"/>
        <v>0</v>
      </c>
      <c r="Q666" s="14">
        <f t="shared" si="51"/>
        <v>0</v>
      </c>
      <c r="R666" s="14">
        <f t="shared" si="48"/>
        <v>0</v>
      </c>
    </row>
    <row r="667" spans="2:18" x14ac:dyDescent="0.25">
      <c r="B667" t="s">
        <v>940</v>
      </c>
      <c r="C667" t="s">
        <v>751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M667">
        <f>_xlfn.IFNA(VLOOKUP(C667,'Weighted EI Retailers'!$A$1:$B$89,2,0),0)</f>
        <v>0</v>
      </c>
      <c r="O667" s="14">
        <f t="shared" si="49"/>
        <v>0</v>
      </c>
      <c r="P667" s="14">
        <f t="shared" si="50"/>
        <v>0</v>
      </c>
      <c r="Q667" s="14">
        <f t="shared" si="51"/>
        <v>0</v>
      </c>
      <c r="R667" s="14">
        <f t="shared" si="48"/>
        <v>0</v>
      </c>
    </row>
    <row r="668" spans="2:18" x14ac:dyDescent="0.25">
      <c r="B668" t="s">
        <v>941</v>
      </c>
      <c r="C668" t="s">
        <v>749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M668">
        <f>_xlfn.IFNA(VLOOKUP(C668,'Weighted EI Retailers'!$A$1:$B$89,2,0),0)</f>
        <v>0</v>
      </c>
      <c r="O668" s="14">
        <f t="shared" si="49"/>
        <v>0</v>
      </c>
      <c r="P668" s="14">
        <f t="shared" si="50"/>
        <v>0</v>
      </c>
      <c r="Q668" s="14">
        <f t="shared" si="51"/>
        <v>0</v>
      </c>
      <c r="R668" s="14">
        <f t="shared" si="48"/>
        <v>0</v>
      </c>
    </row>
    <row r="669" spans="2:18" x14ac:dyDescent="0.25">
      <c r="B669" t="s">
        <v>942</v>
      </c>
      <c r="C669" t="s">
        <v>752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M669">
        <f>_xlfn.IFNA(VLOOKUP(C669,'Weighted EI Retailers'!$A$1:$B$89,2,0),0)</f>
        <v>0</v>
      </c>
      <c r="O669" s="14">
        <f t="shared" si="49"/>
        <v>0</v>
      </c>
      <c r="P669" s="14">
        <f t="shared" si="50"/>
        <v>0</v>
      </c>
      <c r="Q669" s="14">
        <f t="shared" si="51"/>
        <v>0</v>
      </c>
      <c r="R669" s="14">
        <f t="shared" si="48"/>
        <v>0</v>
      </c>
    </row>
    <row r="670" spans="2:18" x14ac:dyDescent="0.25">
      <c r="B670" t="s">
        <v>943</v>
      </c>
      <c r="C670" t="s">
        <v>749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M670">
        <f>_xlfn.IFNA(VLOOKUP(C670,'Weighted EI Retailers'!$A$1:$B$89,2,0),0)</f>
        <v>0</v>
      </c>
      <c r="O670" s="14">
        <f t="shared" si="49"/>
        <v>0</v>
      </c>
      <c r="P670" s="14">
        <f t="shared" si="50"/>
        <v>0</v>
      </c>
      <c r="Q670" s="14">
        <f t="shared" si="51"/>
        <v>0</v>
      </c>
      <c r="R670" s="14">
        <f t="shared" si="48"/>
        <v>0</v>
      </c>
    </row>
    <row r="671" spans="2:18" x14ac:dyDescent="0.25">
      <c r="B671" t="s">
        <v>944</v>
      </c>
      <c r="C671" t="s">
        <v>749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M671">
        <f>_xlfn.IFNA(VLOOKUP(C671,'Weighted EI Retailers'!$A$1:$B$89,2,0),0)</f>
        <v>0</v>
      </c>
      <c r="O671" s="14">
        <f t="shared" si="49"/>
        <v>0</v>
      </c>
      <c r="P671" s="14">
        <f t="shared" si="50"/>
        <v>0</v>
      </c>
      <c r="Q671" s="14">
        <f t="shared" si="51"/>
        <v>0</v>
      </c>
      <c r="R671" s="14">
        <f t="shared" si="48"/>
        <v>0</v>
      </c>
    </row>
    <row r="672" spans="2:18" x14ac:dyDescent="0.25">
      <c r="B672" t="s">
        <v>945</v>
      </c>
      <c r="C672" t="s">
        <v>749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M672">
        <f>_xlfn.IFNA(VLOOKUP(C672,'Weighted EI Retailers'!$A$1:$B$89,2,0),0)</f>
        <v>0</v>
      </c>
      <c r="O672" s="14">
        <f t="shared" si="49"/>
        <v>0</v>
      </c>
      <c r="P672" s="14">
        <f t="shared" si="50"/>
        <v>0</v>
      </c>
      <c r="Q672" s="14">
        <f t="shared" si="51"/>
        <v>0</v>
      </c>
      <c r="R672" s="14">
        <f t="shared" si="48"/>
        <v>0</v>
      </c>
    </row>
    <row r="673" spans="2:18" x14ac:dyDescent="0.25">
      <c r="B673" t="s">
        <v>946</v>
      </c>
      <c r="C673" t="s">
        <v>752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M673">
        <f>_xlfn.IFNA(VLOOKUP(C673,'Weighted EI Retailers'!$A$1:$B$89,2,0),0)</f>
        <v>0</v>
      </c>
      <c r="O673" s="14">
        <f t="shared" si="49"/>
        <v>0</v>
      </c>
      <c r="P673" s="14">
        <f t="shared" si="50"/>
        <v>0</v>
      </c>
      <c r="Q673" s="14">
        <f t="shared" si="51"/>
        <v>0</v>
      </c>
      <c r="R673" s="14">
        <f t="shared" si="48"/>
        <v>0</v>
      </c>
    </row>
    <row r="674" spans="2:18" x14ac:dyDescent="0.25">
      <c r="B674" t="s">
        <v>947</v>
      </c>
      <c r="C674" t="s">
        <v>746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M674">
        <f>_xlfn.IFNA(VLOOKUP(C674,'Weighted EI Retailers'!$A$1:$B$89,2,0),0)</f>
        <v>0</v>
      </c>
      <c r="O674" s="14">
        <f t="shared" si="49"/>
        <v>0</v>
      </c>
      <c r="P674" s="14">
        <f t="shared" si="50"/>
        <v>0</v>
      </c>
      <c r="Q674" s="14">
        <f t="shared" si="51"/>
        <v>0</v>
      </c>
      <c r="R674" s="14">
        <f t="shared" si="48"/>
        <v>0</v>
      </c>
    </row>
    <row r="675" spans="2:18" x14ac:dyDescent="0.25">
      <c r="B675" t="s">
        <v>948</v>
      </c>
      <c r="C675" t="s">
        <v>746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M675">
        <f>_xlfn.IFNA(VLOOKUP(C675,'Weighted EI Retailers'!$A$1:$B$89,2,0),0)</f>
        <v>0</v>
      </c>
      <c r="O675" s="14">
        <f t="shared" si="49"/>
        <v>0</v>
      </c>
      <c r="P675" s="14">
        <f t="shared" si="50"/>
        <v>0</v>
      </c>
      <c r="Q675" s="14">
        <f t="shared" si="51"/>
        <v>0</v>
      </c>
      <c r="R675" s="14">
        <f t="shared" si="48"/>
        <v>0</v>
      </c>
    </row>
    <row r="676" spans="2:18" x14ac:dyDescent="0.25">
      <c r="B676" t="s">
        <v>949</v>
      </c>
      <c r="C676" t="s">
        <v>749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M676">
        <f>_xlfn.IFNA(VLOOKUP(C676,'Weighted EI Retailers'!$A$1:$B$89,2,0),0)</f>
        <v>0</v>
      </c>
      <c r="O676" s="14">
        <f t="shared" si="49"/>
        <v>0</v>
      </c>
      <c r="P676" s="14">
        <f t="shared" si="50"/>
        <v>0</v>
      </c>
      <c r="Q676" s="14">
        <f t="shared" si="51"/>
        <v>0</v>
      </c>
      <c r="R676" s="14">
        <f t="shared" si="48"/>
        <v>0</v>
      </c>
    </row>
    <row r="677" spans="2:18" x14ac:dyDescent="0.25">
      <c r="B677" t="s">
        <v>950</v>
      </c>
      <c r="C677" t="s">
        <v>752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M677">
        <f>_xlfn.IFNA(VLOOKUP(C677,'Weighted EI Retailers'!$A$1:$B$89,2,0),0)</f>
        <v>0</v>
      </c>
      <c r="O677" s="14">
        <f t="shared" si="49"/>
        <v>0</v>
      </c>
      <c r="P677" s="14">
        <f t="shared" si="50"/>
        <v>0</v>
      </c>
      <c r="Q677" s="14">
        <f t="shared" si="51"/>
        <v>0</v>
      </c>
      <c r="R677" s="14">
        <f t="shared" si="48"/>
        <v>0</v>
      </c>
    </row>
    <row r="678" spans="2:18" x14ac:dyDescent="0.25">
      <c r="B678" t="s">
        <v>951</v>
      </c>
      <c r="C678" t="s">
        <v>752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>
        <f>_xlfn.IFNA(VLOOKUP(C678,'Weighted EI Retailers'!$A$1:$B$89,2,0),0)</f>
        <v>0</v>
      </c>
      <c r="O678" s="14">
        <f t="shared" si="49"/>
        <v>0</v>
      </c>
      <c r="P678" s="14">
        <f t="shared" si="50"/>
        <v>0</v>
      </c>
      <c r="Q678" s="14">
        <f t="shared" si="51"/>
        <v>0</v>
      </c>
      <c r="R678" s="14">
        <f t="shared" si="48"/>
        <v>0</v>
      </c>
    </row>
    <row r="679" spans="2:18" x14ac:dyDescent="0.25">
      <c r="B679" t="s">
        <v>952</v>
      </c>
      <c r="C679" t="s">
        <v>751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M679">
        <f>_xlfn.IFNA(VLOOKUP(C679,'Weighted EI Retailers'!$A$1:$B$89,2,0),0)</f>
        <v>0</v>
      </c>
      <c r="O679" s="14">
        <f t="shared" si="49"/>
        <v>0</v>
      </c>
      <c r="P679" s="14">
        <f t="shared" si="50"/>
        <v>0</v>
      </c>
      <c r="Q679" s="14">
        <f t="shared" si="51"/>
        <v>0</v>
      </c>
      <c r="R679" s="14">
        <f t="shared" si="48"/>
        <v>0</v>
      </c>
    </row>
    <row r="680" spans="2:18" x14ac:dyDescent="0.25">
      <c r="B680" t="s">
        <v>953</v>
      </c>
      <c r="C680" t="s">
        <v>753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M680">
        <f>_xlfn.IFNA(VLOOKUP(C680,'Weighted EI Retailers'!$A$1:$B$89,2,0),0)</f>
        <v>0</v>
      </c>
      <c r="O680" s="14">
        <f t="shared" si="49"/>
        <v>0</v>
      </c>
      <c r="P680" s="14">
        <f t="shared" si="50"/>
        <v>0</v>
      </c>
      <c r="Q680" s="14">
        <f t="shared" si="51"/>
        <v>0</v>
      </c>
      <c r="R680" s="14">
        <f t="shared" si="48"/>
        <v>0</v>
      </c>
    </row>
    <row r="681" spans="2:18" x14ac:dyDescent="0.25">
      <c r="B681" t="s">
        <v>954</v>
      </c>
      <c r="C681" t="s">
        <v>746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M681">
        <f>_xlfn.IFNA(VLOOKUP(C681,'Weighted EI Retailers'!$A$1:$B$89,2,0),0)</f>
        <v>0</v>
      </c>
      <c r="O681" s="14">
        <f t="shared" si="49"/>
        <v>0</v>
      </c>
      <c r="P681" s="14">
        <f t="shared" si="50"/>
        <v>0</v>
      </c>
      <c r="Q681" s="14">
        <f t="shared" si="51"/>
        <v>0</v>
      </c>
      <c r="R681" s="14">
        <f t="shared" si="48"/>
        <v>0</v>
      </c>
    </row>
    <row r="682" spans="2:18" x14ac:dyDescent="0.25">
      <c r="B682" t="s">
        <v>955</v>
      </c>
      <c r="C682" t="s">
        <v>749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M682">
        <f>_xlfn.IFNA(VLOOKUP(C682,'Weighted EI Retailers'!$A$1:$B$89,2,0),0)</f>
        <v>0</v>
      </c>
      <c r="O682" s="14">
        <f t="shared" si="49"/>
        <v>0</v>
      </c>
      <c r="P682" s="14">
        <f t="shared" si="50"/>
        <v>0</v>
      </c>
      <c r="Q682" s="14">
        <f t="shared" si="51"/>
        <v>0</v>
      </c>
      <c r="R682" s="14">
        <f t="shared" si="48"/>
        <v>0</v>
      </c>
    </row>
    <row r="683" spans="2:18" x14ac:dyDescent="0.25">
      <c r="B683" t="s">
        <v>956</v>
      </c>
      <c r="C683" t="s">
        <v>749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M683">
        <f>_xlfn.IFNA(VLOOKUP(C683,'Weighted EI Retailers'!$A$1:$B$89,2,0),0)</f>
        <v>0</v>
      </c>
      <c r="O683" s="14">
        <f t="shared" si="49"/>
        <v>0</v>
      </c>
      <c r="P683" s="14">
        <f t="shared" si="50"/>
        <v>0</v>
      </c>
      <c r="Q683" s="14">
        <f t="shared" si="51"/>
        <v>0</v>
      </c>
      <c r="R683" s="14">
        <f t="shared" si="48"/>
        <v>0</v>
      </c>
    </row>
    <row r="684" spans="2:18" x14ac:dyDescent="0.25">
      <c r="B684" t="s">
        <v>957</v>
      </c>
      <c r="C684" t="s">
        <v>749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M684">
        <f>_xlfn.IFNA(VLOOKUP(C684,'Weighted EI Retailers'!$A$1:$B$89,2,0),0)</f>
        <v>0</v>
      </c>
      <c r="O684" s="14">
        <f t="shared" si="49"/>
        <v>0</v>
      </c>
      <c r="P684" s="14">
        <f t="shared" si="50"/>
        <v>0</v>
      </c>
      <c r="Q684" s="14">
        <f t="shared" si="51"/>
        <v>0</v>
      </c>
      <c r="R684" s="14">
        <f t="shared" si="48"/>
        <v>0</v>
      </c>
    </row>
    <row r="685" spans="2:18" x14ac:dyDescent="0.25">
      <c r="B685" t="s">
        <v>958</v>
      </c>
      <c r="C685" t="s">
        <v>749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M685">
        <f>_xlfn.IFNA(VLOOKUP(C685,'Weighted EI Retailers'!$A$1:$B$89,2,0),0)</f>
        <v>0</v>
      </c>
      <c r="O685" s="14">
        <f t="shared" si="49"/>
        <v>0</v>
      </c>
      <c r="P685" s="14">
        <f t="shared" si="50"/>
        <v>0</v>
      </c>
      <c r="Q685" s="14">
        <f t="shared" si="51"/>
        <v>0</v>
      </c>
      <c r="R685" s="14">
        <f t="shared" si="48"/>
        <v>0</v>
      </c>
    </row>
    <row r="686" spans="2:18" x14ac:dyDescent="0.25">
      <c r="B686" t="s">
        <v>959</v>
      </c>
      <c r="C686" t="s">
        <v>746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M686">
        <f>_xlfn.IFNA(VLOOKUP(C686,'Weighted EI Retailers'!$A$1:$B$89,2,0),0)</f>
        <v>0</v>
      </c>
      <c r="O686" s="14">
        <f t="shared" si="49"/>
        <v>0</v>
      </c>
      <c r="P686" s="14">
        <f t="shared" si="50"/>
        <v>0</v>
      </c>
      <c r="Q686" s="14">
        <f t="shared" si="51"/>
        <v>0</v>
      </c>
      <c r="R686" s="14">
        <f t="shared" si="48"/>
        <v>0</v>
      </c>
    </row>
    <row r="687" spans="2:18" x14ac:dyDescent="0.25">
      <c r="B687" t="s">
        <v>960</v>
      </c>
      <c r="C687" t="s">
        <v>746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M687">
        <f>_xlfn.IFNA(VLOOKUP(C687,'Weighted EI Retailers'!$A$1:$B$89,2,0),0)</f>
        <v>0</v>
      </c>
      <c r="O687" s="14">
        <f t="shared" si="49"/>
        <v>0</v>
      </c>
      <c r="P687" s="14">
        <f t="shared" si="50"/>
        <v>0</v>
      </c>
      <c r="Q687" s="14">
        <f t="shared" si="51"/>
        <v>0</v>
      </c>
      <c r="R687" s="14">
        <f t="shared" si="48"/>
        <v>0</v>
      </c>
    </row>
    <row r="688" spans="2:18" x14ac:dyDescent="0.25">
      <c r="B688" t="s">
        <v>961</v>
      </c>
      <c r="C688" t="s">
        <v>749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M688">
        <f>_xlfn.IFNA(VLOOKUP(C688,'Weighted EI Retailers'!$A$1:$B$89,2,0),0)</f>
        <v>0</v>
      </c>
      <c r="O688" s="14">
        <f t="shared" si="49"/>
        <v>0</v>
      </c>
      <c r="P688" s="14">
        <f t="shared" si="50"/>
        <v>0</v>
      </c>
      <c r="Q688" s="14">
        <f t="shared" si="51"/>
        <v>0</v>
      </c>
      <c r="R688" s="14">
        <f t="shared" si="48"/>
        <v>0</v>
      </c>
    </row>
    <row r="689" spans="2:18" x14ac:dyDescent="0.25">
      <c r="B689" t="s">
        <v>962</v>
      </c>
      <c r="C689" t="s">
        <v>751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M689">
        <f>_xlfn.IFNA(VLOOKUP(C689,'Weighted EI Retailers'!$A$1:$B$89,2,0),0)</f>
        <v>0</v>
      </c>
      <c r="O689" s="14">
        <f t="shared" si="49"/>
        <v>0</v>
      </c>
      <c r="P689" s="14">
        <f t="shared" si="50"/>
        <v>0</v>
      </c>
      <c r="Q689" s="14">
        <f t="shared" si="51"/>
        <v>0</v>
      </c>
      <c r="R689" s="14">
        <f t="shared" si="48"/>
        <v>0</v>
      </c>
    </row>
    <row r="690" spans="2:18" x14ac:dyDescent="0.25">
      <c r="B690" t="s">
        <v>963</v>
      </c>
      <c r="C690" t="s">
        <v>751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M690">
        <f>_xlfn.IFNA(VLOOKUP(C690,'Weighted EI Retailers'!$A$1:$B$89,2,0),0)</f>
        <v>0</v>
      </c>
      <c r="O690" s="14">
        <f t="shared" si="49"/>
        <v>0</v>
      </c>
      <c r="P690" s="14">
        <f t="shared" si="50"/>
        <v>0</v>
      </c>
      <c r="Q690" s="14">
        <f t="shared" si="51"/>
        <v>0</v>
      </c>
      <c r="R690" s="14">
        <f t="shared" si="48"/>
        <v>0</v>
      </c>
    </row>
    <row r="691" spans="2:18" x14ac:dyDescent="0.25">
      <c r="B691" t="s">
        <v>964</v>
      </c>
      <c r="C691" t="s">
        <v>749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M691">
        <f>_xlfn.IFNA(VLOOKUP(C691,'Weighted EI Retailers'!$A$1:$B$89,2,0),0)</f>
        <v>0</v>
      </c>
      <c r="O691" s="14">
        <f t="shared" si="49"/>
        <v>0</v>
      </c>
      <c r="P691" s="14">
        <f t="shared" si="50"/>
        <v>0</v>
      </c>
      <c r="Q691" s="14">
        <f t="shared" si="51"/>
        <v>0</v>
      </c>
      <c r="R691" s="14">
        <f t="shared" si="48"/>
        <v>0</v>
      </c>
    </row>
    <row r="692" spans="2:18" x14ac:dyDescent="0.25">
      <c r="B692" t="s">
        <v>965</v>
      </c>
      <c r="C692" t="s">
        <v>751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M692">
        <f>_xlfn.IFNA(VLOOKUP(C692,'Weighted EI Retailers'!$A$1:$B$89,2,0),0)</f>
        <v>0</v>
      </c>
      <c r="O692" s="14">
        <f t="shared" si="49"/>
        <v>0</v>
      </c>
      <c r="P692" s="14">
        <f t="shared" si="50"/>
        <v>0</v>
      </c>
      <c r="Q692" s="14">
        <f t="shared" si="51"/>
        <v>0</v>
      </c>
      <c r="R692" s="14">
        <f t="shared" si="48"/>
        <v>0</v>
      </c>
    </row>
    <row r="693" spans="2:18" x14ac:dyDescent="0.25">
      <c r="B693" t="s">
        <v>966</v>
      </c>
      <c r="C693" t="s">
        <v>753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M693">
        <f>_xlfn.IFNA(VLOOKUP(C693,'Weighted EI Retailers'!$A$1:$B$89,2,0),0)</f>
        <v>0</v>
      </c>
      <c r="O693" s="14">
        <f t="shared" si="49"/>
        <v>0</v>
      </c>
      <c r="P693" s="14">
        <f t="shared" si="50"/>
        <v>0</v>
      </c>
      <c r="Q693" s="14">
        <f t="shared" si="51"/>
        <v>0</v>
      </c>
      <c r="R693" s="14">
        <f t="shared" si="48"/>
        <v>0</v>
      </c>
    </row>
    <row r="694" spans="2:18" x14ac:dyDescent="0.25">
      <c r="B694" t="s">
        <v>967</v>
      </c>
      <c r="C694" t="s">
        <v>752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M694">
        <f>_xlfn.IFNA(VLOOKUP(C694,'Weighted EI Retailers'!$A$1:$B$89,2,0),0)</f>
        <v>0</v>
      </c>
      <c r="O694" s="14">
        <f t="shared" si="49"/>
        <v>0</v>
      </c>
      <c r="P694" s="14">
        <f t="shared" si="50"/>
        <v>0</v>
      </c>
      <c r="Q694" s="14">
        <f t="shared" si="51"/>
        <v>0</v>
      </c>
      <c r="R694" s="14">
        <f t="shared" si="48"/>
        <v>0</v>
      </c>
    </row>
    <row r="695" spans="2:18" x14ac:dyDescent="0.25">
      <c r="B695" t="s">
        <v>968</v>
      </c>
      <c r="C695" t="s">
        <v>752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M695">
        <f>_xlfn.IFNA(VLOOKUP(C695,'Weighted EI Retailers'!$A$1:$B$89,2,0),0)</f>
        <v>0</v>
      </c>
      <c r="O695" s="14">
        <f t="shared" si="49"/>
        <v>0</v>
      </c>
      <c r="P695" s="14">
        <f t="shared" si="50"/>
        <v>0</v>
      </c>
      <c r="Q695" s="14">
        <f t="shared" si="51"/>
        <v>0</v>
      </c>
      <c r="R695" s="14">
        <f t="shared" si="48"/>
        <v>0</v>
      </c>
    </row>
    <row r="696" spans="2:18" x14ac:dyDescent="0.25">
      <c r="B696" t="s">
        <v>969</v>
      </c>
      <c r="C696" t="s">
        <v>749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M696">
        <f>_xlfn.IFNA(VLOOKUP(C696,'Weighted EI Retailers'!$A$1:$B$89,2,0),0)</f>
        <v>0</v>
      </c>
      <c r="O696" s="14">
        <f t="shared" si="49"/>
        <v>0</v>
      </c>
      <c r="P696" s="14">
        <f t="shared" si="50"/>
        <v>0</v>
      </c>
      <c r="Q696" s="14">
        <f t="shared" si="51"/>
        <v>0</v>
      </c>
      <c r="R696" s="14">
        <f t="shared" si="48"/>
        <v>0</v>
      </c>
    </row>
    <row r="697" spans="2:18" x14ac:dyDescent="0.25">
      <c r="B697" t="s">
        <v>970</v>
      </c>
      <c r="C697" t="s">
        <v>749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M697">
        <f>_xlfn.IFNA(VLOOKUP(C697,'Weighted EI Retailers'!$A$1:$B$89,2,0),0)</f>
        <v>0</v>
      </c>
      <c r="O697" s="14">
        <f t="shared" si="49"/>
        <v>0</v>
      </c>
      <c r="P697" s="14">
        <f t="shared" si="50"/>
        <v>0</v>
      </c>
      <c r="Q697" s="14">
        <f>ROUND(IF(M697&gt;0,SUM(L697,M697,N697),SUM(L697,N697)),0)</f>
        <v>0</v>
      </c>
      <c r="R697" s="14">
        <f t="shared" si="48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995</v>
      </c>
    </row>
    <row r="3" spans="2:2" x14ac:dyDescent="0.25">
      <c r="B3">
        <f>((50*2.31*0.305)*(2500/3600)*9.81*1000)/(0.85*1000)</f>
        <v>282.3380514705882</v>
      </c>
    </row>
    <row r="5" spans="2:2" x14ac:dyDescent="0.25">
      <c r="B5" t="s">
        <v>996</v>
      </c>
    </row>
    <row r="6" spans="2:2" x14ac:dyDescent="0.25">
      <c r="B6">
        <f>(2500/3600)*B9*(1/1233)</f>
        <v>4.0746147607461483</v>
      </c>
    </row>
    <row r="8" spans="2:2" x14ac:dyDescent="0.25">
      <c r="B8" t="s">
        <v>997</v>
      </c>
    </row>
    <row r="9" spans="2:2" x14ac:dyDescent="0.25">
      <c r="B9">
        <f>((10*1000)/B12)</f>
        <v>7234.5600000000013</v>
      </c>
    </row>
    <row r="11" spans="2:2" x14ac:dyDescent="0.25">
      <c r="B11" t="s">
        <v>998</v>
      </c>
    </row>
    <row r="12" spans="2:2" x14ac:dyDescent="0.25">
      <c r="B12">
        <f>(2500/3600)/(3.14*(0.8^2)*0.25)</f>
        <v>1.3822540693559799</v>
      </c>
    </row>
    <row r="14" spans="2:2" x14ac:dyDescent="0.25">
      <c r="B14" t="s">
        <v>999</v>
      </c>
    </row>
    <row r="15" spans="2:2" x14ac:dyDescent="0.25">
      <c r="B15" s="9">
        <f>(B3*B9*0.000278)/B6</f>
        <v>139.36052628688233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7"/>
  <sheetViews>
    <sheetView workbookViewId="0">
      <pane ySplit="1" topLeftCell="A218" activePane="bottomLeft" state="frozen"/>
      <selection pane="bottomLeft" activeCell="D232" sqref="D232"/>
    </sheetView>
  </sheetViews>
  <sheetFormatPr defaultRowHeight="15" x14ac:dyDescent="0.25"/>
  <cols>
    <col min="2" max="3" width="12.140625" customWidth="1"/>
    <col min="4" max="4" width="22.5703125" bestFit="1" customWidth="1"/>
    <col min="5" max="5" width="13.42578125" bestFit="1" customWidth="1"/>
    <col min="6" max="6" width="13.85546875" bestFit="1" customWidth="1"/>
    <col min="11" max="11" width="15.5703125" bestFit="1" customWidth="1"/>
    <col min="14" max="14" width="17.85546875" bestFit="1" customWidth="1"/>
    <col min="17" max="17" width="11.85546875" bestFit="1" customWidth="1"/>
    <col min="19" max="19" width="16.28515625" bestFit="1" customWidth="1"/>
  </cols>
  <sheetData>
    <row r="1" spans="2:19" ht="30" x14ac:dyDescent="0.25">
      <c r="B1" s="11" t="s">
        <v>1095</v>
      </c>
      <c r="C1" s="11" t="s">
        <v>1096</v>
      </c>
      <c r="D1" t="s">
        <v>1104</v>
      </c>
      <c r="E1" t="s">
        <v>1100</v>
      </c>
      <c r="F1" t="s">
        <v>1101</v>
      </c>
      <c r="G1" t="s">
        <v>1105</v>
      </c>
      <c r="H1" t="s">
        <v>1106</v>
      </c>
      <c r="I1" t="s">
        <v>1107</v>
      </c>
      <c r="J1" t="s">
        <v>1108</v>
      </c>
      <c r="K1" t="s">
        <v>1109</v>
      </c>
      <c r="N1" s="12" t="s">
        <v>1102</v>
      </c>
      <c r="S1" s="12"/>
    </row>
    <row r="2" spans="2:19" x14ac:dyDescent="0.25">
      <c r="B2" t="s">
        <v>794</v>
      </c>
      <c r="C2" t="s">
        <v>712</v>
      </c>
      <c r="N2" t="s">
        <v>1098</v>
      </c>
      <c r="O2" t="s">
        <v>16</v>
      </c>
      <c r="P2" t="s">
        <v>17</v>
      </c>
      <c r="Q2" t="s">
        <v>1099</v>
      </c>
    </row>
    <row r="3" spans="2:19" x14ac:dyDescent="0.25">
      <c r="B3" t="s">
        <v>789</v>
      </c>
      <c r="C3" t="s">
        <v>749</v>
      </c>
      <c r="N3" t="s">
        <v>562</v>
      </c>
      <c r="O3">
        <v>6527435.0959999999</v>
      </c>
      <c r="P3">
        <v>1857359.496</v>
      </c>
      <c r="Q3">
        <v>397</v>
      </c>
    </row>
    <row r="4" spans="2:19" x14ac:dyDescent="0.25">
      <c r="B4" t="s">
        <v>746</v>
      </c>
      <c r="C4" t="s">
        <v>667</v>
      </c>
      <c r="N4" t="s">
        <v>564</v>
      </c>
      <c r="O4">
        <v>6527382.307</v>
      </c>
      <c r="P4">
        <v>1857761.7949999999</v>
      </c>
      <c r="Q4">
        <v>414</v>
      </c>
    </row>
    <row r="5" spans="2:19" x14ac:dyDescent="0.25">
      <c r="B5" t="s">
        <v>746</v>
      </c>
      <c r="C5" t="s">
        <v>679</v>
      </c>
      <c r="N5" t="s">
        <v>565</v>
      </c>
      <c r="O5">
        <v>6520474.8880000003</v>
      </c>
      <c r="P5">
        <v>1852730.165</v>
      </c>
      <c r="Q5">
        <v>469</v>
      </c>
    </row>
    <row r="6" spans="2:19" x14ac:dyDescent="0.25">
      <c r="B6" t="s">
        <v>746</v>
      </c>
      <c r="C6" t="s">
        <v>781</v>
      </c>
      <c r="N6" t="s">
        <v>566</v>
      </c>
      <c r="O6">
        <v>6558623.2539999997</v>
      </c>
      <c r="P6">
        <v>1859107.09</v>
      </c>
      <c r="Q6">
        <v>338</v>
      </c>
    </row>
    <row r="7" spans="2:19" x14ac:dyDescent="0.25">
      <c r="B7" t="s">
        <v>746</v>
      </c>
      <c r="C7" t="s">
        <v>782</v>
      </c>
      <c r="N7" t="s">
        <v>567</v>
      </c>
      <c r="O7">
        <v>6549853.5729999999</v>
      </c>
      <c r="P7">
        <v>1872265.129</v>
      </c>
      <c r="Q7">
        <v>496</v>
      </c>
    </row>
    <row r="8" spans="2:19" x14ac:dyDescent="0.25">
      <c r="B8" t="s">
        <v>746</v>
      </c>
      <c r="C8" t="s">
        <v>701</v>
      </c>
      <c r="N8" t="s">
        <v>25</v>
      </c>
      <c r="O8">
        <v>6588101.8059999999</v>
      </c>
      <c r="P8">
        <v>1865528.0109999999</v>
      </c>
      <c r="Q8">
        <v>528</v>
      </c>
    </row>
    <row r="9" spans="2:19" x14ac:dyDescent="0.25">
      <c r="B9" t="s">
        <v>746</v>
      </c>
      <c r="C9" t="s">
        <v>681</v>
      </c>
      <c r="N9" t="s">
        <v>568</v>
      </c>
      <c r="O9">
        <v>6522577.3799999999</v>
      </c>
      <c r="P9">
        <v>1786053.084</v>
      </c>
      <c r="Q9">
        <v>91</v>
      </c>
    </row>
    <row r="10" spans="2:19" x14ac:dyDescent="0.25">
      <c r="B10" t="s">
        <v>746</v>
      </c>
      <c r="C10" t="s">
        <v>708</v>
      </c>
      <c r="N10" t="s">
        <v>569</v>
      </c>
      <c r="O10">
        <v>6524110.6119999997</v>
      </c>
      <c r="P10">
        <v>1784446.213</v>
      </c>
      <c r="Q10">
        <v>82</v>
      </c>
    </row>
    <row r="11" spans="2:19" x14ac:dyDescent="0.25">
      <c r="B11" t="s">
        <v>746</v>
      </c>
      <c r="C11" t="s">
        <v>589</v>
      </c>
      <c r="N11" t="s">
        <v>570</v>
      </c>
      <c r="O11">
        <v>6527914.5779999997</v>
      </c>
      <c r="P11">
        <v>1787969.655</v>
      </c>
      <c r="Q11">
        <v>101</v>
      </c>
    </row>
    <row r="12" spans="2:19" x14ac:dyDescent="0.25">
      <c r="B12" t="s">
        <v>746</v>
      </c>
      <c r="C12" t="s">
        <v>176</v>
      </c>
      <c r="N12" t="s">
        <v>35</v>
      </c>
      <c r="O12">
        <v>6524015.1140000001</v>
      </c>
      <c r="P12">
        <v>1788743.824</v>
      </c>
      <c r="Q12">
        <v>105</v>
      </c>
    </row>
    <row r="13" spans="2:19" x14ac:dyDescent="0.25">
      <c r="B13" t="s">
        <v>746</v>
      </c>
      <c r="C13" t="s">
        <v>578</v>
      </c>
      <c r="N13" t="s">
        <v>571</v>
      </c>
      <c r="O13">
        <v>6527871.5990000004</v>
      </c>
      <c r="P13">
        <v>1783072.192</v>
      </c>
      <c r="Q13">
        <v>90</v>
      </c>
    </row>
    <row r="14" spans="2:19" x14ac:dyDescent="0.25">
      <c r="B14" t="s">
        <v>746</v>
      </c>
      <c r="C14" t="s">
        <v>113</v>
      </c>
      <c r="N14" t="s">
        <v>572</v>
      </c>
      <c r="O14">
        <v>6528155.7580000004</v>
      </c>
      <c r="P14">
        <v>1774641.389</v>
      </c>
      <c r="Q14">
        <v>63</v>
      </c>
    </row>
    <row r="15" spans="2:19" x14ac:dyDescent="0.25">
      <c r="B15" t="s">
        <v>746</v>
      </c>
      <c r="C15" t="s">
        <v>40</v>
      </c>
      <c r="N15" t="s">
        <v>573</v>
      </c>
      <c r="O15">
        <v>6517658.9460000005</v>
      </c>
      <c r="P15">
        <v>1779975.2690000001</v>
      </c>
      <c r="Q15">
        <v>68</v>
      </c>
    </row>
    <row r="16" spans="2:19" x14ac:dyDescent="0.25">
      <c r="B16" t="s">
        <v>746</v>
      </c>
      <c r="C16" t="s">
        <v>620</v>
      </c>
      <c r="N16" t="s">
        <v>48</v>
      </c>
      <c r="O16">
        <v>6440447.0580000002</v>
      </c>
      <c r="P16">
        <v>1851380.922</v>
      </c>
      <c r="Q16">
        <v>313</v>
      </c>
    </row>
    <row r="17" spans="2:17" x14ac:dyDescent="0.25">
      <c r="B17" t="s">
        <v>746</v>
      </c>
      <c r="C17" t="s">
        <v>716</v>
      </c>
      <c r="N17" t="s">
        <v>58</v>
      </c>
      <c r="O17">
        <v>6463880.0379999997</v>
      </c>
      <c r="P17">
        <v>1890951.6569999999</v>
      </c>
      <c r="Q17">
        <v>601</v>
      </c>
    </row>
    <row r="18" spans="2:17" x14ac:dyDescent="0.25">
      <c r="B18" t="s">
        <v>746</v>
      </c>
      <c r="C18" t="s">
        <v>715</v>
      </c>
      <c r="N18" t="s">
        <v>113</v>
      </c>
      <c r="O18">
        <v>6540938.9129999997</v>
      </c>
      <c r="P18">
        <v>1774403.574</v>
      </c>
      <c r="Q18">
        <v>64</v>
      </c>
    </row>
    <row r="19" spans="2:17" x14ac:dyDescent="0.25">
      <c r="B19" t="s">
        <v>746</v>
      </c>
      <c r="C19" t="s">
        <v>608</v>
      </c>
      <c r="N19" t="s">
        <v>574</v>
      </c>
      <c r="O19">
        <v>6598004.9560000002</v>
      </c>
      <c r="P19">
        <v>1853280.6270000001</v>
      </c>
      <c r="Q19">
        <v>567</v>
      </c>
    </row>
    <row r="20" spans="2:17" x14ac:dyDescent="0.25">
      <c r="B20" t="s">
        <v>746</v>
      </c>
      <c r="C20" t="s">
        <v>719</v>
      </c>
      <c r="N20" t="s">
        <v>575</v>
      </c>
      <c r="O20">
        <v>6607761.1979999999</v>
      </c>
      <c r="P20">
        <v>1851315.581</v>
      </c>
      <c r="Q20">
        <v>773</v>
      </c>
    </row>
    <row r="21" spans="2:17" x14ac:dyDescent="0.25">
      <c r="B21" t="s">
        <v>746</v>
      </c>
      <c r="C21" t="s">
        <v>720</v>
      </c>
      <c r="N21" t="s">
        <v>576</v>
      </c>
      <c r="O21">
        <v>6498702.3150000004</v>
      </c>
      <c r="P21">
        <v>1776809.973</v>
      </c>
      <c r="Q21">
        <v>77</v>
      </c>
    </row>
    <row r="22" spans="2:17" x14ac:dyDescent="0.25">
      <c r="B22" t="s">
        <v>746</v>
      </c>
      <c r="C22" t="s">
        <v>724</v>
      </c>
      <c r="N22" t="s">
        <v>577</v>
      </c>
      <c r="O22">
        <v>6482512.3130000001</v>
      </c>
      <c r="P22">
        <v>1787654.449</v>
      </c>
      <c r="Q22">
        <v>115</v>
      </c>
    </row>
    <row r="23" spans="2:17" x14ac:dyDescent="0.25">
      <c r="B23" t="s">
        <v>746</v>
      </c>
      <c r="C23" t="s">
        <v>797</v>
      </c>
      <c r="N23" t="s">
        <v>118</v>
      </c>
      <c r="O23">
        <v>6493530.9040000001</v>
      </c>
      <c r="P23">
        <v>1784724.219</v>
      </c>
      <c r="Q23">
        <v>71</v>
      </c>
    </row>
    <row r="24" spans="2:17" x14ac:dyDescent="0.25">
      <c r="B24" t="s">
        <v>746</v>
      </c>
      <c r="C24" t="s">
        <v>798</v>
      </c>
      <c r="N24" t="s">
        <v>578</v>
      </c>
      <c r="O24">
        <v>6521712.5010000002</v>
      </c>
      <c r="P24">
        <v>1799809.2169999999</v>
      </c>
      <c r="Q24">
        <v>116</v>
      </c>
    </row>
    <row r="25" spans="2:17" x14ac:dyDescent="0.25">
      <c r="B25" t="s">
        <v>746</v>
      </c>
      <c r="C25" t="s">
        <v>784</v>
      </c>
      <c r="N25" t="s">
        <v>579</v>
      </c>
      <c r="O25">
        <v>6543360.1950000003</v>
      </c>
      <c r="P25">
        <v>1846234.3759999999</v>
      </c>
      <c r="Q25">
        <v>253</v>
      </c>
    </row>
    <row r="26" spans="2:17" x14ac:dyDescent="0.25">
      <c r="B26" t="s">
        <v>746</v>
      </c>
      <c r="C26" t="s">
        <v>359</v>
      </c>
      <c r="N26" t="s">
        <v>580</v>
      </c>
      <c r="O26">
        <v>6550310.7470000004</v>
      </c>
      <c r="P26">
        <v>1848877.733</v>
      </c>
      <c r="Q26">
        <v>286</v>
      </c>
    </row>
    <row r="27" spans="2:17" x14ac:dyDescent="0.25">
      <c r="B27" t="s">
        <v>746</v>
      </c>
      <c r="C27" t="s">
        <v>354</v>
      </c>
      <c r="N27" t="s">
        <v>581</v>
      </c>
      <c r="O27">
        <v>6439666.9220000003</v>
      </c>
      <c r="P27">
        <v>1792405.6059999999</v>
      </c>
      <c r="Q27">
        <v>137</v>
      </c>
    </row>
    <row r="28" spans="2:17" x14ac:dyDescent="0.25">
      <c r="B28" t="s">
        <v>746</v>
      </c>
      <c r="C28" t="s">
        <v>325</v>
      </c>
      <c r="N28" t="s">
        <v>136</v>
      </c>
      <c r="O28">
        <v>6487071.3430000003</v>
      </c>
      <c r="P28">
        <v>1887954.186</v>
      </c>
      <c r="Q28">
        <v>1294</v>
      </c>
    </row>
    <row r="29" spans="2:17" x14ac:dyDescent="0.25">
      <c r="B29" t="s">
        <v>746</v>
      </c>
      <c r="C29" t="s">
        <v>602</v>
      </c>
      <c r="N29" t="s">
        <v>164</v>
      </c>
      <c r="O29">
        <v>6607111.3619999997</v>
      </c>
      <c r="P29">
        <v>1871417.3389999999</v>
      </c>
      <c r="Q29">
        <v>833</v>
      </c>
    </row>
    <row r="30" spans="2:17" x14ac:dyDescent="0.25">
      <c r="B30" t="s">
        <v>746</v>
      </c>
      <c r="C30" t="s">
        <v>711</v>
      </c>
      <c r="N30" t="s">
        <v>176</v>
      </c>
      <c r="O30">
        <v>6495752.9960000003</v>
      </c>
      <c r="P30">
        <v>1814794.4950000001</v>
      </c>
      <c r="Q30">
        <v>163</v>
      </c>
    </row>
    <row r="31" spans="2:17" x14ac:dyDescent="0.25">
      <c r="B31" t="s">
        <v>746</v>
      </c>
      <c r="C31" t="s">
        <v>599</v>
      </c>
      <c r="N31" t="s">
        <v>582</v>
      </c>
      <c r="O31">
        <v>6461301.8650000002</v>
      </c>
      <c r="P31">
        <v>1796100.977</v>
      </c>
      <c r="Q31">
        <v>77</v>
      </c>
    </row>
    <row r="32" spans="2:17" x14ac:dyDescent="0.25">
      <c r="B32" t="s">
        <v>746</v>
      </c>
      <c r="C32" t="s">
        <v>309</v>
      </c>
      <c r="N32" t="s">
        <v>583</v>
      </c>
      <c r="O32">
        <v>6456916.9179999996</v>
      </c>
      <c r="P32">
        <v>1808325.645</v>
      </c>
      <c r="Q32">
        <v>165</v>
      </c>
    </row>
    <row r="33" spans="2:17" x14ac:dyDescent="0.25">
      <c r="B33" t="s">
        <v>746</v>
      </c>
      <c r="C33" t="s">
        <v>710</v>
      </c>
      <c r="N33" t="s">
        <v>584</v>
      </c>
      <c r="O33">
        <v>6637798.3269999996</v>
      </c>
      <c r="P33">
        <v>1862881.3430000001</v>
      </c>
      <c r="Q33">
        <v>1188</v>
      </c>
    </row>
    <row r="34" spans="2:17" x14ac:dyDescent="0.25">
      <c r="B34" t="s">
        <v>746</v>
      </c>
      <c r="C34" t="s">
        <v>590</v>
      </c>
      <c r="N34" t="s">
        <v>585</v>
      </c>
      <c r="O34">
        <v>6640034.7079999996</v>
      </c>
      <c r="P34">
        <v>1867696.4950000001</v>
      </c>
      <c r="Q34">
        <v>1441</v>
      </c>
    </row>
    <row r="35" spans="2:17" x14ac:dyDescent="0.25">
      <c r="B35" t="s">
        <v>746</v>
      </c>
      <c r="C35" t="s">
        <v>725</v>
      </c>
      <c r="N35" t="s">
        <v>586</v>
      </c>
      <c r="O35">
        <v>6633580.665</v>
      </c>
      <c r="P35">
        <v>1869056.273</v>
      </c>
      <c r="Q35">
        <v>1370</v>
      </c>
    </row>
    <row r="36" spans="2:17" x14ac:dyDescent="0.25">
      <c r="B36" t="s">
        <v>746</v>
      </c>
      <c r="C36" t="s">
        <v>198</v>
      </c>
      <c r="N36" t="s">
        <v>587</v>
      </c>
      <c r="O36">
        <v>6422673.9189999998</v>
      </c>
      <c r="P36">
        <v>1835950.2</v>
      </c>
      <c r="Q36">
        <v>178</v>
      </c>
    </row>
    <row r="37" spans="2:17" x14ac:dyDescent="0.25">
      <c r="B37" t="s">
        <v>746</v>
      </c>
      <c r="C37" t="s">
        <v>707</v>
      </c>
      <c r="N37" t="s">
        <v>84</v>
      </c>
      <c r="O37">
        <v>6417002.2470000004</v>
      </c>
      <c r="P37">
        <v>1901518.45</v>
      </c>
      <c r="Q37">
        <v>825</v>
      </c>
    </row>
    <row r="38" spans="2:17" x14ac:dyDescent="0.25">
      <c r="B38" t="s">
        <v>746</v>
      </c>
      <c r="C38" t="s">
        <v>721</v>
      </c>
      <c r="N38" t="s">
        <v>236</v>
      </c>
      <c r="O38">
        <v>6476151.3080000002</v>
      </c>
      <c r="P38">
        <v>1741247.07</v>
      </c>
      <c r="Q38">
        <v>36</v>
      </c>
    </row>
    <row r="39" spans="2:17" x14ac:dyDescent="0.25">
      <c r="B39" t="s">
        <v>747</v>
      </c>
      <c r="C39" t="s">
        <v>721</v>
      </c>
      <c r="N39" t="s">
        <v>588</v>
      </c>
      <c r="O39">
        <v>6444816.1689999998</v>
      </c>
      <c r="P39">
        <v>1819711.7479999999</v>
      </c>
      <c r="Q39">
        <v>144</v>
      </c>
    </row>
    <row r="40" spans="2:17" x14ac:dyDescent="0.25">
      <c r="B40" t="s">
        <v>747</v>
      </c>
      <c r="C40" t="s">
        <v>281</v>
      </c>
      <c r="N40" t="s">
        <v>105</v>
      </c>
      <c r="O40">
        <v>6474565.1100000003</v>
      </c>
      <c r="P40">
        <v>1844188.4539999999</v>
      </c>
      <c r="Q40">
        <v>281</v>
      </c>
    </row>
    <row r="41" spans="2:17" x14ac:dyDescent="0.25">
      <c r="B41" t="s">
        <v>136</v>
      </c>
      <c r="C41" t="s">
        <v>207</v>
      </c>
      <c r="N41" t="s">
        <v>198</v>
      </c>
      <c r="O41">
        <v>6512338.5539999995</v>
      </c>
      <c r="P41">
        <v>1750866.655</v>
      </c>
      <c r="Q41">
        <v>140</v>
      </c>
    </row>
    <row r="42" spans="2:17" x14ac:dyDescent="0.25">
      <c r="B42" t="s">
        <v>748</v>
      </c>
      <c r="C42" t="s">
        <v>48</v>
      </c>
      <c r="N42" t="s">
        <v>589</v>
      </c>
      <c r="O42">
        <v>6521682.1730000004</v>
      </c>
      <c r="P42">
        <v>1767289.65</v>
      </c>
      <c r="Q42">
        <v>52</v>
      </c>
    </row>
    <row r="43" spans="2:17" x14ac:dyDescent="0.25">
      <c r="B43" t="s">
        <v>749</v>
      </c>
      <c r="C43" t="s">
        <v>780</v>
      </c>
      <c r="N43" t="s">
        <v>192</v>
      </c>
      <c r="O43">
        <v>6465020.1129999999</v>
      </c>
      <c r="P43">
        <v>1747926.7949999999</v>
      </c>
      <c r="Q43">
        <v>94</v>
      </c>
    </row>
    <row r="44" spans="2:17" x14ac:dyDescent="0.25">
      <c r="B44" t="s">
        <v>749</v>
      </c>
      <c r="C44" t="s">
        <v>725</v>
      </c>
      <c r="N44" t="s">
        <v>590</v>
      </c>
      <c r="O44">
        <v>6500387.7319999998</v>
      </c>
      <c r="P44">
        <v>1795217.3189999999</v>
      </c>
      <c r="Q44">
        <v>86</v>
      </c>
    </row>
    <row r="45" spans="2:17" x14ac:dyDescent="0.25">
      <c r="B45" t="s">
        <v>749</v>
      </c>
      <c r="C45" t="s">
        <v>719</v>
      </c>
      <c r="N45" t="s">
        <v>243</v>
      </c>
      <c r="O45">
        <v>6441110.824</v>
      </c>
      <c r="P45">
        <v>1782410.5390000001</v>
      </c>
      <c r="Q45">
        <v>132</v>
      </c>
    </row>
    <row r="46" spans="2:17" x14ac:dyDescent="0.25">
      <c r="B46" t="s">
        <v>749</v>
      </c>
      <c r="C46" t="s">
        <v>603</v>
      </c>
      <c r="N46" t="s">
        <v>591</v>
      </c>
      <c r="O46">
        <v>6564183.2249999996</v>
      </c>
      <c r="P46">
        <v>1883079.34</v>
      </c>
      <c r="Q46">
        <v>1146</v>
      </c>
    </row>
    <row r="47" spans="2:17" x14ac:dyDescent="0.25">
      <c r="B47" t="s">
        <v>749</v>
      </c>
      <c r="C47" t="s">
        <v>25</v>
      </c>
      <c r="N47" t="s">
        <v>592</v>
      </c>
      <c r="O47">
        <v>6561538.0109999999</v>
      </c>
      <c r="P47">
        <v>1865163.051</v>
      </c>
      <c r="Q47">
        <v>371</v>
      </c>
    </row>
    <row r="48" spans="2:17" x14ac:dyDescent="0.25">
      <c r="B48" t="s">
        <v>749</v>
      </c>
      <c r="C48" t="s">
        <v>718</v>
      </c>
      <c r="N48" t="s">
        <v>593</v>
      </c>
      <c r="O48">
        <v>6521652.2609999999</v>
      </c>
      <c r="P48">
        <v>1840656.7760000001</v>
      </c>
      <c r="Q48">
        <v>527</v>
      </c>
    </row>
    <row r="49" spans="2:17" x14ac:dyDescent="0.25">
      <c r="B49" t="s">
        <v>749</v>
      </c>
      <c r="C49" t="s">
        <v>724</v>
      </c>
      <c r="N49" t="s">
        <v>594</v>
      </c>
      <c r="O49">
        <v>6538494.034</v>
      </c>
      <c r="P49">
        <v>1787342.892</v>
      </c>
      <c r="Q49">
        <v>113</v>
      </c>
    </row>
    <row r="50" spans="2:17" x14ac:dyDescent="0.25">
      <c r="B50" t="s">
        <v>749</v>
      </c>
      <c r="C50" t="s">
        <v>717</v>
      </c>
      <c r="N50" t="s">
        <v>595</v>
      </c>
      <c r="O50">
        <v>6547538.6969999997</v>
      </c>
      <c r="P50">
        <v>1785391.5460000001</v>
      </c>
      <c r="Q50">
        <v>82</v>
      </c>
    </row>
    <row r="51" spans="2:17" x14ac:dyDescent="0.25">
      <c r="B51" t="s">
        <v>749</v>
      </c>
      <c r="C51" t="s">
        <v>703</v>
      </c>
      <c r="N51" t="s">
        <v>596</v>
      </c>
      <c r="O51">
        <v>6542822.2079999996</v>
      </c>
      <c r="P51">
        <v>1782089.4750000001</v>
      </c>
      <c r="Q51">
        <v>95</v>
      </c>
    </row>
    <row r="52" spans="2:17" x14ac:dyDescent="0.25">
      <c r="B52" t="s">
        <v>749</v>
      </c>
      <c r="C52" t="s">
        <v>709</v>
      </c>
      <c r="N52" t="s">
        <v>597</v>
      </c>
      <c r="O52">
        <v>6533647.8300000001</v>
      </c>
      <c r="P52">
        <v>1796711.416</v>
      </c>
      <c r="Q52">
        <v>146</v>
      </c>
    </row>
    <row r="53" spans="2:17" x14ac:dyDescent="0.25">
      <c r="B53" t="s">
        <v>749</v>
      </c>
      <c r="C53" t="s">
        <v>164</v>
      </c>
      <c r="N53" t="s">
        <v>598</v>
      </c>
      <c r="O53">
        <v>6535966.54</v>
      </c>
      <c r="P53">
        <v>1797473.9720000001</v>
      </c>
      <c r="Q53">
        <v>123</v>
      </c>
    </row>
    <row r="54" spans="2:17" x14ac:dyDescent="0.25">
      <c r="B54" t="s">
        <v>749</v>
      </c>
      <c r="C54" t="s">
        <v>706</v>
      </c>
      <c r="N54" t="s">
        <v>599</v>
      </c>
      <c r="O54">
        <v>6511209.8039999995</v>
      </c>
      <c r="P54">
        <v>1784598.7760000001</v>
      </c>
      <c r="Q54">
        <v>73</v>
      </c>
    </row>
    <row r="55" spans="2:17" x14ac:dyDescent="0.25">
      <c r="B55" t="s">
        <v>749</v>
      </c>
      <c r="C55" t="s">
        <v>714</v>
      </c>
      <c r="N55" t="s">
        <v>265</v>
      </c>
      <c r="O55">
        <v>6521194.3169999998</v>
      </c>
      <c r="P55">
        <v>1879955.108</v>
      </c>
      <c r="Q55">
        <v>891</v>
      </c>
    </row>
    <row r="56" spans="2:17" x14ac:dyDescent="0.25">
      <c r="B56" t="s">
        <v>749</v>
      </c>
      <c r="C56" t="s">
        <v>700</v>
      </c>
      <c r="N56" t="s">
        <v>600</v>
      </c>
      <c r="O56">
        <v>6535926.1289999997</v>
      </c>
      <c r="P56">
        <v>1818581.87</v>
      </c>
      <c r="Q56">
        <v>193</v>
      </c>
    </row>
    <row r="57" spans="2:17" x14ac:dyDescent="0.25">
      <c r="B57" t="s">
        <v>749</v>
      </c>
      <c r="C57" t="s">
        <v>742</v>
      </c>
      <c r="N57" t="s">
        <v>273</v>
      </c>
      <c r="O57">
        <v>6533096.8609999996</v>
      </c>
      <c r="P57">
        <v>1817060.6810000001</v>
      </c>
      <c r="Q57">
        <v>167</v>
      </c>
    </row>
    <row r="58" spans="2:17" x14ac:dyDescent="0.25">
      <c r="B58" t="s">
        <v>749</v>
      </c>
      <c r="C58" t="s">
        <v>743</v>
      </c>
      <c r="N58" t="s">
        <v>281</v>
      </c>
      <c r="O58">
        <v>6634205.6109999996</v>
      </c>
      <c r="P58">
        <v>1843585.8389999999</v>
      </c>
      <c r="Q58">
        <v>846</v>
      </c>
    </row>
    <row r="59" spans="2:17" x14ac:dyDescent="0.25">
      <c r="B59" t="s">
        <v>749</v>
      </c>
      <c r="C59" t="s">
        <v>359</v>
      </c>
      <c r="N59" t="s">
        <v>294</v>
      </c>
      <c r="O59">
        <v>6429882.6260000002</v>
      </c>
      <c r="P59">
        <v>1927707.888</v>
      </c>
      <c r="Q59">
        <v>1105</v>
      </c>
    </row>
    <row r="60" spans="2:17" x14ac:dyDescent="0.25">
      <c r="B60" t="s">
        <v>749</v>
      </c>
      <c r="C60" t="s">
        <v>702</v>
      </c>
      <c r="N60" t="s">
        <v>309</v>
      </c>
      <c r="O60">
        <v>6542773.3140000002</v>
      </c>
      <c r="P60">
        <v>1796839.4140000001</v>
      </c>
      <c r="Q60">
        <v>180</v>
      </c>
    </row>
    <row r="61" spans="2:17" x14ac:dyDescent="0.25">
      <c r="B61" t="s">
        <v>749</v>
      </c>
      <c r="C61" t="s">
        <v>721</v>
      </c>
      <c r="N61" t="s">
        <v>325</v>
      </c>
      <c r="O61">
        <v>6501667.716</v>
      </c>
      <c r="P61">
        <v>1803667.578</v>
      </c>
      <c r="Q61">
        <v>132</v>
      </c>
    </row>
    <row r="62" spans="2:17" x14ac:dyDescent="0.25">
      <c r="B62" t="s">
        <v>749</v>
      </c>
      <c r="C62" t="s">
        <v>122</v>
      </c>
      <c r="N62" t="s">
        <v>601</v>
      </c>
      <c r="O62">
        <v>6546453.5060000001</v>
      </c>
      <c r="P62">
        <v>1883784.4739999999</v>
      </c>
      <c r="Q62">
        <v>998</v>
      </c>
    </row>
    <row r="63" spans="2:17" x14ac:dyDescent="0.25">
      <c r="B63" t="s">
        <v>749</v>
      </c>
      <c r="C63" t="s">
        <v>800</v>
      </c>
      <c r="N63" t="s">
        <v>602</v>
      </c>
      <c r="O63">
        <v>6510606.3279999997</v>
      </c>
      <c r="P63">
        <v>1750683.5730000001</v>
      </c>
      <c r="Q63">
        <v>216</v>
      </c>
    </row>
    <row r="64" spans="2:17" x14ac:dyDescent="0.25">
      <c r="B64" t="s">
        <v>749</v>
      </c>
      <c r="C64" t="s">
        <v>593</v>
      </c>
      <c r="N64" t="s">
        <v>314</v>
      </c>
      <c r="O64">
        <v>6415746.4479999999</v>
      </c>
      <c r="P64">
        <v>1831255.9509999999</v>
      </c>
      <c r="Q64">
        <v>132</v>
      </c>
    </row>
    <row r="65" spans="2:17" x14ac:dyDescent="0.25">
      <c r="B65" t="s">
        <v>749</v>
      </c>
      <c r="C65" t="s">
        <v>799</v>
      </c>
      <c r="N65" t="s">
        <v>603</v>
      </c>
      <c r="O65">
        <v>6514050.6239999998</v>
      </c>
      <c r="P65">
        <v>1862537.351</v>
      </c>
      <c r="Q65">
        <v>651</v>
      </c>
    </row>
    <row r="66" spans="2:17" x14ac:dyDescent="0.25">
      <c r="B66" t="s">
        <v>724</v>
      </c>
      <c r="C66" t="s">
        <v>729</v>
      </c>
      <c r="N66" t="s">
        <v>330</v>
      </c>
      <c r="O66">
        <v>6459349.443</v>
      </c>
      <c r="P66">
        <v>1756300.527</v>
      </c>
      <c r="Q66">
        <v>92</v>
      </c>
    </row>
    <row r="67" spans="2:17" x14ac:dyDescent="0.25">
      <c r="B67" t="s">
        <v>724</v>
      </c>
      <c r="C67" t="s">
        <v>671</v>
      </c>
      <c r="N67" t="s">
        <v>334</v>
      </c>
      <c r="O67">
        <v>6460599.0290000001</v>
      </c>
      <c r="P67">
        <v>1774461.2560000001</v>
      </c>
      <c r="Q67">
        <v>67</v>
      </c>
    </row>
    <row r="68" spans="2:17" x14ac:dyDescent="0.25">
      <c r="B68" t="s">
        <v>791</v>
      </c>
      <c r="C68" t="s">
        <v>749</v>
      </c>
      <c r="N68" t="s">
        <v>604</v>
      </c>
      <c r="O68">
        <v>6462193.6229999997</v>
      </c>
      <c r="P68">
        <v>1745742.1710000001</v>
      </c>
      <c r="Q68">
        <v>136</v>
      </c>
    </row>
    <row r="69" spans="2:17" x14ac:dyDescent="0.25">
      <c r="B69" t="s">
        <v>790</v>
      </c>
      <c r="C69" t="s">
        <v>749</v>
      </c>
      <c r="N69" t="s">
        <v>354</v>
      </c>
      <c r="O69">
        <v>6496771.2690000003</v>
      </c>
      <c r="P69">
        <v>1823533.5279999999</v>
      </c>
      <c r="Q69">
        <v>194</v>
      </c>
    </row>
    <row r="70" spans="2:17" x14ac:dyDescent="0.25">
      <c r="B70" t="s">
        <v>749</v>
      </c>
      <c r="C70" t="s">
        <v>746</v>
      </c>
      <c r="N70" t="s">
        <v>359</v>
      </c>
      <c r="O70">
        <v>6550107.7300000004</v>
      </c>
      <c r="P70">
        <v>1816068.746</v>
      </c>
      <c r="Q70">
        <v>348</v>
      </c>
    </row>
    <row r="71" spans="2:17" x14ac:dyDescent="0.25">
      <c r="B71" t="s">
        <v>750</v>
      </c>
      <c r="C71" t="s">
        <v>624</v>
      </c>
      <c r="N71" t="s">
        <v>605</v>
      </c>
      <c r="O71">
        <v>6490539.0659999996</v>
      </c>
      <c r="P71">
        <v>1906875.5360000001</v>
      </c>
      <c r="Q71">
        <v>1856</v>
      </c>
    </row>
    <row r="72" spans="2:17" x14ac:dyDescent="0.25">
      <c r="B72" t="s">
        <v>750</v>
      </c>
      <c r="C72" t="s">
        <v>619</v>
      </c>
      <c r="N72" t="s">
        <v>127</v>
      </c>
      <c r="O72">
        <v>6486863.6919999998</v>
      </c>
      <c r="P72">
        <v>1904098.084</v>
      </c>
      <c r="Q72">
        <v>1469</v>
      </c>
    </row>
    <row r="73" spans="2:17" x14ac:dyDescent="0.25">
      <c r="B73" t="s">
        <v>750</v>
      </c>
      <c r="C73" t="s">
        <v>742</v>
      </c>
      <c r="N73" t="s">
        <v>207</v>
      </c>
      <c r="O73">
        <v>6448003.3159999996</v>
      </c>
      <c r="P73">
        <v>1928049.1470000001</v>
      </c>
      <c r="Q73">
        <v>1349</v>
      </c>
    </row>
    <row r="74" spans="2:17" x14ac:dyDescent="0.25">
      <c r="B74" t="s">
        <v>750</v>
      </c>
      <c r="C74" t="s">
        <v>749</v>
      </c>
      <c r="N74" t="s">
        <v>606</v>
      </c>
      <c r="O74">
        <v>6348436.5460000001</v>
      </c>
      <c r="P74">
        <v>1846525.1939999999</v>
      </c>
      <c r="Q74">
        <v>309</v>
      </c>
    </row>
    <row r="75" spans="2:17" x14ac:dyDescent="0.25">
      <c r="B75" t="s">
        <v>751</v>
      </c>
      <c r="C75" t="s">
        <v>265</v>
      </c>
      <c r="N75" t="s">
        <v>607</v>
      </c>
      <c r="O75">
        <v>6425040.3880000003</v>
      </c>
      <c r="P75">
        <v>1814694.5589999999</v>
      </c>
    </row>
    <row r="76" spans="2:17" x14ac:dyDescent="0.25">
      <c r="B76" t="s">
        <v>751</v>
      </c>
      <c r="C76" t="s">
        <v>726</v>
      </c>
      <c r="N76" t="s">
        <v>608</v>
      </c>
      <c r="O76">
        <v>6576348.2589999996</v>
      </c>
      <c r="P76">
        <v>1807805.55</v>
      </c>
      <c r="Q76">
        <v>724</v>
      </c>
    </row>
    <row r="77" spans="2:17" x14ac:dyDescent="0.25">
      <c r="B77" t="s">
        <v>751</v>
      </c>
      <c r="C77" t="s">
        <v>682</v>
      </c>
      <c r="N77" t="s">
        <v>609</v>
      </c>
      <c r="O77">
        <v>6577092.1950000003</v>
      </c>
      <c r="P77">
        <v>1835376.243</v>
      </c>
      <c r="Q77">
        <v>340</v>
      </c>
    </row>
    <row r="78" spans="2:17" x14ac:dyDescent="0.25">
      <c r="B78" t="s">
        <v>751</v>
      </c>
      <c r="C78" t="s">
        <v>188</v>
      </c>
      <c r="N78" t="s">
        <v>610</v>
      </c>
      <c r="O78">
        <v>6576893.5499999998</v>
      </c>
      <c r="P78">
        <v>1830208.294</v>
      </c>
      <c r="Q78">
        <v>368</v>
      </c>
    </row>
    <row r="79" spans="2:17" x14ac:dyDescent="0.25">
      <c r="B79" t="s">
        <v>751</v>
      </c>
      <c r="C79" t="s">
        <v>706</v>
      </c>
      <c r="N79" t="s">
        <v>611</v>
      </c>
      <c r="O79">
        <v>6584985.1710000001</v>
      </c>
      <c r="P79">
        <v>1828819.0279999999</v>
      </c>
      <c r="Q79">
        <v>501</v>
      </c>
    </row>
    <row r="80" spans="2:17" x14ac:dyDescent="0.25">
      <c r="B80" t="s">
        <v>751</v>
      </c>
      <c r="C80" t="s">
        <v>719</v>
      </c>
      <c r="N80" t="s">
        <v>612</v>
      </c>
      <c r="O80">
        <v>6572871.5219999999</v>
      </c>
      <c r="P80">
        <v>1830929.02</v>
      </c>
      <c r="Q80">
        <v>315</v>
      </c>
    </row>
    <row r="81" spans="2:17" x14ac:dyDescent="0.25">
      <c r="B81" t="s">
        <v>751</v>
      </c>
      <c r="C81" t="s">
        <v>801</v>
      </c>
      <c r="N81" t="s">
        <v>613</v>
      </c>
      <c r="O81">
        <v>6549275.9979999997</v>
      </c>
      <c r="P81">
        <v>1798166.939</v>
      </c>
      <c r="Q81">
        <v>176</v>
      </c>
    </row>
    <row r="82" spans="2:17" x14ac:dyDescent="0.25">
      <c r="B82" t="s">
        <v>751</v>
      </c>
      <c r="C82" t="s">
        <v>601</v>
      </c>
      <c r="N82" t="s">
        <v>614</v>
      </c>
      <c r="O82">
        <v>6554363.1629999997</v>
      </c>
      <c r="P82">
        <v>1797295.8149999999</v>
      </c>
      <c r="Q82">
        <v>226</v>
      </c>
    </row>
    <row r="83" spans="2:17" x14ac:dyDescent="0.25">
      <c r="B83" t="s">
        <v>751</v>
      </c>
      <c r="C83" t="s">
        <v>727</v>
      </c>
      <c r="N83" t="s">
        <v>615</v>
      </c>
      <c r="O83">
        <v>6550542.7390000001</v>
      </c>
      <c r="P83">
        <v>1800248.4620000001</v>
      </c>
      <c r="Q83">
        <v>143</v>
      </c>
    </row>
    <row r="84" spans="2:17" x14ac:dyDescent="0.25">
      <c r="B84" t="s">
        <v>751</v>
      </c>
      <c r="C84" t="s">
        <v>729</v>
      </c>
      <c r="N84" t="s">
        <v>616</v>
      </c>
      <c r="O84">
        <v>6538635.7510000002</v>
      </c>
      <c r="P84">
        <v>1827830.165</v>
      </c>
      <c r="Q84">
        <v>209</v>
      </c>
    </row>
    <row r="85" spans="2:17" x14ac:dyDescent="0.25">
      <c r="B85" t="s">
        <v>752</v>
      </c>
      <c r="C85" t="s">
        <v>58</v>
      </c>
      <c r="N85" t="s">
        <v>617</v>
      </c>
      <c r="O85">
        <v>6535621.0480000004</v>
      </c>
      <c r="P85">
        <v>1820356.942</v>
      </c>
      <c r="Q85">
        <v>198</v>
      </c>
    </row>
    <row r="86" spans="2:17" x14ac:dyDescent="0.25">
      <c r="B86" t="s">
        <v>752</v>
      </c>
      <c r="C86" t="s">
        <v>136</v>
      </c>
      <c r="N86" t="s">
        <v>618</v>
      </c>
      <c r="O86">
        <v>6533077.7050000001</v>
      </c>
      <c r="P86">
        <v>1812925.203</v>
      </c>
      <c r="Q86">
        <v>158</v>
      </c>
    </row>
    <row r="87" spans="2:17" x14ac:dyDescent="0.25">
      <c r="B87" t="s">
        <v>752</v>
      </c>
      <c r="C87" t="s">
        <v>708</v>
      </c>
      <c r="N87" t="s">
        <v>619</v>
      </c>
      <c r="O87">
        <v>6589668.8039999995</v>
      </c>
      <c r="P87">
        <v>1815011.4080000001</v>
      </c>
      <c r="Q87">
        <v>522</v>
      </c>
    </row>
    <row r="88" spans="2:17" x14ac:dyDescent="0.25">
      <c r="B88" t="s">
        <v>754</v>
      </c>
      <c r="C88" t="s">
        <v>314</v>
      </c>
      <c r="N88" t="s">
        <v>620</v>
      </c>
      <c r="O88">
        <v>6491401.6260000002</v>
      </c>
      <c r="P88">
        <v>1789788.675</v>
      </c>
      <c r="Q88">
        <v>76</v>
      </c>
    </row>
    <row r="89" spans="2:17" x14ac:dyDescent="0.25">
      <c r="B89" t="s">
        <v>755</v>
      </c>
      <c r="C89" t="s">
        <v>281</v>
      </c>
      <c r="N89" t="s">
        <v>90</v>
      </c>
      <c r="O89">
        <v>6530862.3590000002</v>
      </c>
      <c r="P89">
        <v>1864263.99</v>
      </c>
      <c r="Q89">
        <v>523</v>
      </c>
    </row>
    <row r="90" spans="2:17" x14ac:dyDescent="0.25">
      <c r="B90" t="s">
        <v>755</v>
      </c>
      <c r="C90" t="s">
        <v>624</v>
      </c>
      <c r="N90" t="s">
        <v>159</v>
      </c>
      <c r="O90">
        <v>6533089.0549999997</v>
      </c>
      <c r="P90">
        <v>1856069.3049999999</v>
      </c>
      <c r="Q90">
        <v>392</v>
      </c>
    </row>
    <row r="91" spans="2:17" x14ac:dyDescent="0.25">
      <c r="B91" t="s">
        <v>756</v>
      </c>
      <c r="C91" t="s">
        <v>294</v>
      </c>
      <c r="N91" t="s">
        <v>621</v>
      </c>
      <c r="O91">
        <v>6584267.6179999998</v>
      </c>
      <c r="P91">
        <v>1861977.838</v>
      </c>
      <c r="Q91">
        <v>483</v>
      </c>
    </row>
    <row r="92" spans="2:17" x14ac:dyDescent="0.25">
      <c r="B92" t="s">
        <v>756</v>
      </c>
      <c r="C92" t="s">
        <v>708</v>
      </c>
      <c r="N92" t="s">
        <v>344</v>
      </c>
      <c r="O92">
        <v>6574297.0619999999</v>
      </c>
      <c r="P92">
        <v>1856461.2180000001</v>
      </c>
      <c r="Q92">
        <v>403</v>
      </c>
    </row>
    <row r="93" spans="2:17" x14ac:dyDescent="0.25">
      <c r="B93" t="s">
        <v>757</v>
      </c>
      <c r="C93" t="s">
        <v>136</v>
      </c>
      <c r="N93" t="s">
        <v>622</v>
      </c>
      <c r="O93">
        <v>6565450.7549999999</v>
      </c>
      <c r="P93">
        <v>1857233.993</v>
      </c>
      <c r="Q93">
        <v>353</v>
      </c>
    </row>
    <row r="94" spans="2:17" x14ac:dyDescent="0.25">
      <c r="B94" t="s">
        <v>757</v>
      </c>
      <c r="C94" t="s">
        <v>745</v>
      </c>
      <c r="N94" t="s">
        <v>623</v>
      </c>
      <c r="O94">
        <v>6572586.0669999998</v>
      </c>
      <c r="P94">
        <v>1865995.9790000001</v>
      </c>
      <c r="Q94">
        <v>462</v>
      </c>
    </row>
    <row r="95" spans="2:17" x14ac:dyDescent="0.25">
      <c r="B95" t="s">
        <v>758</v>
      </c>
      <c r="C95" t="s">
        <v>721</v>
      </c>
      <c r="N95" t="s">
        <v>624</v>
      </c>
      <c r="O95">
        <v>6611739.6679999996</v>
      </c>
      <c r="P95">
        <v>1823919.9790000001</v>
      </c>
      <c r="Q95">
        <v>636</v>
      </c>
    </row>
    <row r="96" spans="2:17" x14ac:dyDescent="0.25">
      <c r="B96" t="s">
        <v>758</v>
      </c>
      <c r="C96" t="s">
        <v>243</v>
      </c>
      <c r="N96" t="s">
        <v>625</v>
      </c>
      <c r="O96">
        <v>6453084.2359999996</v>
      </c>
      <c r="P96">
        <v>1819992.139</v>
      </c>
      <c r="Q96">
        <v>373</v>
      </c>
    </row>
    <row r="97" spans="2:17" x14ac:dyDescent="0.25">
      <c r="B97" t="s">
        <v>758</v>
      </c>
      <c r="C97" t="s">
        <v>704</v>
      </c>
      <c r="N97" t="s">
        <v>75</v>
      </c>
      <c r="O97">
        <v>6572774.352</v>
      </c>
      <c r="P97">
        <v>1872898.4380000001</v>
      </c>
      <c r="Q97">
        <v>519</v>
      </c>
    </row>
    <row r="98" spans="2:17" x14ac:dyDescent="0.25">
      <c r="B98" t="s">
        <v>758</v>
      </c>
      <c r="C98" t="s">
        <v>712</v>
      </c>
      <c r="N98" t="s">
        <v>626</v>
      </c>
      <c r="O98">
        <v>6532091.1500000004</v>
      </c>
      <c r="P98">
        <v>1858876.439</v>
      </c>
      <c r="Q98">
        <v>460</v>
      </c>
    </row>
    <row r="99" spans="2:17" x14ac:dyDescent="0.25">
      <c r="B99" t="s">
        <v>758</v>
      </c>
      <c r="C99" t="s">
        <v>192</v>
      </c>
      <c r="N99" t="s">
        <v>102</v>
      </c>
      <c r="O99">
        <v>6543286.79</v>
      </c>
      <c r="P99">
        <v>1852495.3670000001</v>
      </c>
      <c r="Q99">
        <v>293</v>
      </c>
    </row>
    <row r="100" spans="2:17" x14ac:dyDescent="0.25">
      <c r="B100" t="s">
        <v>758</v>
      </c>
      <c r="C100" t="s">
        <v>719</v>
      </c>
      <c r="N100" t="s">
        <v>99</v>
      </c>
      <c r="O100">
        <v>6527893.1960000005</v>
      </c>
      <c r="P100">
        <v>1866358.74</v>
      </c>
      <c r="Q100">
        <v>562</v>
      </c>
    </row>
    <row r="101" spans="2:17" x14ac:dyDescent="0.25">
      <c r="B101" t="s">
        <v>758</v>
      </c>
      <c r="C101" t="s">
        <v>793</v>
      </c>
      <c r="N101" t="s">
        <v>627</v>
      </c>
      <c r="O101">
        <v>6451997.608</v>
      </c>
      <c r="P101">
        <v>1764823.3640000001</v>
      </c>
      <c r="Q101">
        <v>93</v>
      </c>
    </row>
    <row r="102" spans="2:17" x14ac:dyDescent="0.25">
      <c r="B102" t="s">
        <v>758</v>
      </c>
      <c r="C102" t="s">
        <v>804</v>
      </c>
      <c r="N102" t="s">
        <v>628</v>
      </c>
      <c r="O102">
        <v>6456911.4689999996</v>
      </c>
      <c r="P102">
        <v>1791568.851</v>
      </c>
      <c r="Q102">
        <v>84</v>
      </c>
    </row>
    <row r="103" spans="2:17" x14ac:dyDescent="0.25">
      <c r="B103" t="s">
        <v>758</v>
      </c>
      <c r="C103" t="s">
        <v>806</v>
      </c>
      <c r="N103" t="s">
        <v>629</v>
      </c>
      <c r="O103">
        <v>6446007.7290000003</v>
      </c>
      <c r="P103">
        <v>1769140.3810000001</v>
      </c>
      <c r="Q103">
        <v>156</v>
      </c>
    </row>
    <row r="104" spans="2:17" x14ac:dyDescent="0.25">
      <c r="B104" t="s">
        <v>753</v>
      </c>
      <c r="C104" t="s">
        <v>721</v>
      </c>
      <c r="N104" t="s">
        <v>630</v>
      </c>
      <c r="O104">
        <v>6450602.648</v>
      </c>
      <c r="P104">
        <v>1737306.6850000001</v>
      </c>
      <c r="Q104">
        <v>996</v>
      </c>
    </row>
    <row r="105" spans="2:17" x14ac:dyDescent="0.25">
      <c r="B105" t="s">
        <v>753</v>
      </c>
      <c r="C105" t="s">
        <v>281</v>
      </c>
      <c r="N105" t="s">
        <v>631</v>
      </c>
      <c r="O105">
        <v>6461593.4639999997</v>
      </c>
      <c r="P105">
        <v>1769116.4069999999</v>
      </c>
      <c r="Q105">
        <v>65</v>
      </c>
    </row>
    <row r="106" spans="2:17" x14ac:dyDescent="0.25">
      <c r="B106" t="s">
        <v>753</v>
      </c>
      <c r="C106" t="s">
        <v>705</v>
      </c>
      <c r="N106" t="s">
        <v>65</v>
      </c>
      <c r="O106">
        <v>6484470.557</v>
      </c>
      <c r="P106">
        <v>1763377.0630000001</v>
      </c>
      <c r="Q106">
        <v>12</v>
      </c>
    </row>
    <row r="107" spans="2:17" x14ac:dyDescent="0.25">
      <c r="B107" t="s">
        <v>753</v>
      </c>
      <c r="C107" t="s">
        <v>803</v>
      </c>
      <c r="N107" t="s">
        <v>70</v>
      </c>
      <c r="O107">
        <v>6513339.7719999999</v>
      </c>
      <c r="P107">
        <v>1828282.5319999999</v>
      </c>
      <c r="Q107">
        <v>188</v>
      </c>
    </row>
    <row r="108" spans="2:17" x14ac:dyDescent="0.25">
      <c r="B108" t="s">
        <v>753</v>
      </c>
      <c r="C108" t="s">
        <v>741</v>
      </c>
      <c r="N108" t="s">
        <v>632</v>
      </c>
      <c r="O108">
        <v>6503135.6900000004</v>
      </c>
      <c r="P108">
        <v>1826158.0789999999</v>
      </c>
      <c r="Q108">
        <v>191</v>
      </c>
    </row>
    <row r="109" spans="2:17" x14ac:dyDescent="0.25">
      <c r="B109" t="s">
        <v>777</v>
      </c>
      <c r="C109" t="s">
        <v>760</v>
      </c>
      <c r="N109" t="s">
        <v>633</v>
      </c>
      <c r="O109">
        <v>6503427.0630000001</v>
      </c>
      <c r="P109">
        <v>1826965.82</v>
      </c>
      <c r="Q109">
        <v>182</v>
      </c>
    </row>
    <row r="110" spans="2:17" x14ac:dyDescent="0.25">
      <c r="B110" t="s">
        <v>760</v>
      </c>
      <c r="C110" t="s">
        <v>788</v>
      </c>
      <c r="N110" t="s">
        <v>634</v>
      </c>
      <c r="O110">
        <v>6503442.7510000002</v>
      </c>
      <c r="P110">
        <v>1827099.4639999999</v>
      </c>
      <c r="Q110">
        <v>185</v>
      </c>
    </row>
    <row r="111" spans="2:17" x14ac:dyDescent="0.25">
      <c r="B111" t="s">
        <v>777</v>
      </c>
      <c r="C111" t="s">
        <v>789</v>
      </c>
      <c r="N111" t="s">
        <v>635</v>
      </c>
      <c r="O111">
        <v>6448669.4199999999</v>
      </c>
      <c r="P111">
        <v>1791969.071</v>
      </c>
      <c r="Q111">
        <v>95</v>
      </c>
    </row>
    <row r="112" spans="2:17" x14ac:dyDescent="0.25">
      <c r="B112" t="s">
        <v>777</v>
      </c>
      <c r="C112" t="s">
        <v>763</v>
      </c>
      <c r="N112" t="s">
        <v>636</v>
      </c>
      <c r="O112">
        <v>6448608.7740000002</v>
      </c>
      <c r="P112">
        <v>1791997.747</v>
      </c>
      <c r="Q112">
        <v>152</v>
      </c>
    </row>
    <row r="113" spans="2:17" x14ac:dyDescent="0.25">
      <c r="B113" t="s">
        <v>763</v>
      </c>
      <c r="C113" t="s">
        <v>788</v>
      </c>
      <c r="N113" t="s">
        <v>637</v>
      </c>
      <c r="O113">
        <v>6448544.2560000001</v>
      </c>
      <c r="P113">
        <v>1792070.37</v>
      </c>
      <c r="Q113">
        <v>96</v>
      </c>
    </row>
    <row r="114" spans="2:17" x14ac:dyDescent="0.25">
      <c r="B114" t="s">
        <v>761</v>
      </c>
      <c r="C114" t="s">
        <v>763</v>
      </c>
      <c r="N114" t="s">
        <v>638</v>
      </c>
      <c r="O114">
        <v>6541870.665</v>
      </c>
      <c r="P114">
        <v>1867871.423</v>
      </c>
      <c r="Q114">
        <v>516</v>
      </c>
    </row>
    <row r="115" spans="2:17" x14ac:dyDescent="0.25">
      <c r="B115" t="s">
        <v>761</v>
      </c>
      <c r="C115" t="s">
        <v>766</v>
      </c>
      <c r="N115" t="s">
        <v>639</v>
      </c>
      <c r="O115">
        <v>6536972.6449999996</v>
      </c>
      <c r="P115">
        <v>1774085.821</v>
      </c>
      <c r="Q115">
        <v>53</v>
      </c>
    </row>
    <row r="116" spans="2:17" x14ac:dyDescent="0.25">
      <c r="B116" t="s">
        <v>766</v>
      </c>
      <c r="C116" t="s">
        <v>788</v>
      </c>
      <c r="N116" t="s">
        <v>640</v>
      </c>
      <c r="O116">
        <v>6536817.6189999999</v>
      </c>
      <c r="P116">
        <v>1793602.7819999999</v>
      </c>
      <c r="Q116">
        <v>108</v>
      </c>
    </row>
    <row r="117" spans="2:17" x14ac:dyDescent="0.25">
      <c r="B117" t="s">
        <v>900</v>
      </c>
      <c r="C117" t="s">
        <v>765</v>
      </c>
      <c r="N117" t="s">
        <v>641</v>
      </c>
      <c r="O117">
        <v>6548158.8509999998</v>
      </c>
      <c r="P117">
        <v>1794792.8459999999</v>
      </c>
      <c r="Q117">
        <v>145</v>
      </c>
    </row>
    <row r="118" spans="2:17" x14ac:dyDescent="0.25">
      <c r="B118" t="s">
        <v>898</v>
      </c>
      <c r="C118" t="s">
        <v>708</v>
      </c>
      <c r="N118" t="s">
        <v>183</v>
      </c>
      <c r="O118">
        <v>6462103.0820000004</v>
      </c>
      <c r="P118">
        <v>1789850.7109999999</v>
      </c>
      <c r="Q118">
        <v>64</v>
      </c>
    </row>
    <row r="119" spans="2:17" x14ac:dyDescent="0.25">
      <c r="B119" t="s">
        <v>900</v>
      </c>
      <c r="C119" t="s">
        <v>708</v>
      </c>
      <c r="N119" t="s">
        <v>642</v>
      </c>
      <c r="O119">
        <v>6480016.1909999996</v>
      </c>
      <c r="P119">
        <v>1783700.6229999999</v>
      </c>
      <c r="Q119">
        <v>80</v>
      </c>
    </row>
    <row r="120" spans="2:17" x14ac:dyDescent="0.25">
      <c r="B120" t="s">
        <v>765</v>
      </c>
      <c r="C120" t="s">
        <v>708</v>
      </c>
      <c r="N120" t="s">
        <v>643</v>
      </c>
      <c r="O120">
        <v>6475811.7949999999</v>
      </c>
      <c r="P120">
        <v>1793165.8670000001</v>
      </c>
      <c r="Q120">
        <v>182</v>
      </c>
    </row>
    <row r="121" spans="2:17" x14ac:dyDescent="0.25">
      <c r="B121" t="s">
        <v>796</v>
      </c>
      <c r="C121" t="s">
        <v>762</v>
      </c>
      <c r="N121" t="s">
        <v>644</v>
      </c>
      <c r="O121">
        <v>6490254.4510000004</v>
      </c>
      <c r="P121">
        <v>1793236.2209999999</v>
      </c>
      <c r="Q121">
        <v>94</v>
      </c>
    </row>
    <row r="122" spans="2:17" x14ac:dyDescent="0.25">
      <c r="B122" t="s">
        <v>762</v>
      </c>
      <c r="C122" t="s">
        <v>758</v>
      </c>
      <c r="N122" t="s">
        <v>645</v>
      </c>
      <c r="O122">
        <v>6538676.8590000002</v>
      </c>
      <c r="P122">
        <v>1762623.898</v>
      </c>
      <c r="Q122">
        <v>69</v>
      </c>
    </row>
    <row r="123" spans="2:17" x14ac:dyDescent="0.25">
      <c r="B123" t="s">
        <v>784</v>
      </c>
      <c r="C123" t="s">
        <v>113</v>
      </c>
      <c r="N123" t="s">
        <v>646</v>
      </c>
      <c r="O123">
        <v>6504440.7439999999</v>
      </c>
      <c r="P123">
        <v>1813398.514</v>
      </c>
      <c r="Q123">
        <v>157</v>
      </c>
    </row>
    <row r="124" spans="2:17" x14ac:dyDescent="0.25">
      <c r="B124" t="s">
        <v>784</v>
      </c>
      <c r="C124" t="s">
        <v>720</v>
      </c>
      <c r="N124" t="s">
        <v>647</v>
      </c>
      <c r="O124">
        <v>6510864.8360000001</v>
      </c>
      <c r="P124">
        <v>1813728.048</v>
      </c>
      <c r="Q124">
        <v>122</v>
      </c>
    </row>
    <row r="125" spans="2:17" x14ac:dyDescent="0.25">
      <c r="B125" t="s">
        <v>784</v>
      </c>
      <c r="C125" t="s">
        <v>578</v>
      </c>
      <c r="N125" t="s">
        <v>648</v>
      </c>
      <c r="O125">
        <v>6513684.0099999998</v>
      </c>
      <c r="P125">
        <v>1809243.193</v>
      </c>
      <c r="Q125">
        <v>131</v>
      </c>
    </row>
    <row r="126" spans="2:17" x14ac:dyDescent="0.25">
      <c r="B126" t="s">
        <v>784</v>
      </c>
      <c r="C126" t="s">
        <v>176</v>
      </c>
      <c r="N126" t="s">
        <v>649</v>
      </c>
      <c r="O126">
        <v>6508560.8559999997</v>
      </c>
      <c r="P126">
        <v>1806914.517</v>
      </c>
      <c r="Q126">
        <v>119</v>
      </c>
    </row>
    <row r="127" spans="2:17" x14ac:dyDescent="0.25">
      <c r="B127" t="s">
        <v>784</v>
      </c>
      <c r="C127" t="s">
        <v>608</v>
      </c>
      <c r="N127" t="s">
        <v>144</v>
      </c>
      <c r="O127">
        <v>6442119.8130000001</v>
      </c>
      <c r="P127">
        <v>1824788.348</v>
      </c>
      <c r="Q127">
        <v>75</v>
      </c>
    </row>
    <row r="128" spans="2:17" x14ac:dyDescent="0.25">
      <c r="B128" t="s">
        <v>784</v>
      </c>
      <c r="C128" t="s">
        <v>715</v>
      </c>
      <c r="N128" t="s">
        <v>650</v>
      </c>
      <c r="O128">
        <v>6487715.7680000002</v>
      </c>
      <c r="P128">
        <v>1811354.9669999999</v>
      </c>
      <c r="Q128">
        <v>161</v>
      </c>
    </row>
    <row r="129" spans="2:17" x14ac:dyDescent="0.25">
      <c r="B129" t="s">
        <v>784</v>
      </c>
      <c r="C129" t="s">
        <v>40</v>
      </c>
      <c r="N129" t="s">
        <v>651</v>
      </c>
      <c r="O129">
        <v>6511597.7980000004</v>
      </c>
      <c r="P129">
        <v>1792229.361</v>
      </c>
      <c r="Q129">
        <v>84</v>
      </c>
    </row>
    <row r="130" spans="2:17" x14ac:dyDescent="0.25">
      <c r="B130" t="s">
        <v>784</v>
      </c>
      <c r="C130" t="s">
        <v>590</v>
      </c>
      <c r="N130" t="s">
        <v>149</v>
      </c>
      <c r="O130">
        <v>6647206.3550000004</v>
      </c>
      <c r="P130">
        <v>1864093.8319999999</v>
      </c>
      <c r="Q130">
        <v>1403</v>
      </c>
    </row>
    <row r="131" spans="2:17" x14ac:dyDescent="0.25">
      <c r="B131" t="s">
        <v>784</v>
      </c>
      <c r="C131" t="s">
        <v>710</v>
      </c>
      <c r="N131" t="s">
        <v>167</v>
      </c>
      <c r="O131">
        <v>6614748.1500000004</v>
      </c>
      <c r="P131">
        <v>1857372.3829999999</v>
      </c>
      <c r="Q131">
        <v>840</v>
      </c>
    </row>
    <row r="132" spans="2:17" x14ac:dyDescent="0.25">
      <c r="B132" t="s">
        <v>784</v>
      </c>
      <c r="C132" t="s">
        <v>309</v>
      </c>
      <c r="N132" t="s">
        <v>155</v>
      </c>
      <c r="O132">
        <v>6552358.585</v>
      </c>
      <c r="P132">
        <v>1860063.65</v>
      </c>
      <c r="Q132">
        <v>338</v>
      </c>
    </row>
    <row r="133" spans="2:17" x14ac:dyDescent="0.25">
      <c r="B133" t="s">
        <v>784</v>
      </c>
      <c r="C133" t="s">
        <v>599</v>
      </c>
      <c r="N133" t="s">
        <v>652</v>
      </c>
      <c r="O133">
        <v>6531745.466</v>
      </c>
      <c r="P133">
        <v>1845022.101</v>
      </c>
      <c r="Q133">
        <v>318</v>
      </c>
    </row>
    <row r="134" spans="2:17" x14ac:dyDescent="0.25">
      <c r="B134" t="s">
        <v>784</v>
      </c>
      <c r="C134" t="s">
        <v>602</v>
      </c>
      <c r="N134" t="s">
        <v>653</v>
      </c>
      <c r="O134">
        <v>6499798.1119999997</v>
      </c>
      <c r="P134">
        <v>1786904.689</v>
      </c>
      <c r="Q134">
        <v>78</v>
      </c>
    </row>
    <row r="135" spans="2:17" x14ac:dyDescent="0.25">
      <c r="B135" t="s">
        <v>784</v>
      </c>
      <c r="C135" t="s">
        <v>354</v>
      </c>
      <c r="N135" t="s">
        <v>654</v>
      </c>
      <c r="O135">
        <v>6485289.5939999996</v>
      </c>
      <c r="P135">
        <v>1791057.882</v>
      </c>
      <c r="Q135">
        <v>94</v>
      </c>
    </row>
    <row r="136" spans="2:17" x14ac:dyDescent="0.25">
      <c r="B136" t="s">
        <v>784</v>
      </c>
      <c r="C136" t="s">
        <v>723</v>
      </c>
      <c r="N136" t="s">
        <v>655</v>
      </c>
      <c r="O136">
        <v>6485069.9280000003</v>
      </c>
      <c r="P136">
        <v>1781097.05</v>
      </c>
      <c r="Q136">
        <v>110</v>
      </c>
    </row>
    <row r="137" spans="2:17" x14ac:dyDescent="0.25">
      <c r="B137" t="s">
        <v>784</v>
      </c>
      <c r="C137" t="s">
        <v>796</v>
      </c>
      <c r="N137" t="s">
        <v>656</v>
      </c>
      <c r="O137">
        <v>6485287.2039999999</v>
      </c>
      <c r="P137">
        <v>1784973.9779999999</v>
      </c>
      <c r="Q137">
        <v>101</v>
      </c>
    </row>
    <row r="138" spans="2:17" x14ac:dyDescent="0.25">
      <c r="B138" t="s">
        <v>784</v>
      </c>
      <c r="C138" t="s">
        <v>725</v>
      </c>
      <c r="N138" t="s">
        <v>657</v>
      </c>
      <c r="O138">
        <v>6502794.3279999997</v>
      </c>
      <c r="P138">
        <v>1786080.773</v>
      </c>
      <c r="Q138">
        <v>76</v>
      </c>
    </row>
    <row r="139" spans="2:17" x14ac:dyDescent="0.25">
      <c r="B139" t="s">
        <v>784</v>
      </c>
      <c r="C139" t="s">
        <v>721</v>
      </c>
      <c r="N139" t="s">
        <v>254</v>
      </c>
      <c r="O139">
        <v>6532590.9009999996</v>
      </c>
      <c r="P139">
        <v>1786550.6869999999</v>
      </c>
      <c r="Q139">
        <v>94</v>
      </c>
    </row>
    <row r="140" spans="2:17" x14ac:dyDescent="0.25">
      <c r="B140" t="s">
        <v>785</v>
      </c>
      <c r="C140" t="s">
        <v>745</v>
      </c>
      <c r="N140" t="s">
        <v>299</v>
      </c>
      <c r="O140">
        <v>6554062.4469999997</v>
      </c>
      <c r="P140">
        <v>1836660.1710000001</v>
      </c>
      <c r="Q140">
        <v>250</v>
      </c>
    </row>
    <row r="141" spans="2:17" x14ac:dyDescent="0.25">
      <c r="B141" t="s">
        <v>785</v>
      </c>
      <c r="C141" t="s">
        <v>727</v>
      </c>
      <c r="N141" t="s">
        <v>658</v>
      </c>
      <c r="O141">
        <v>6535976.3569999998</v>
      </c>
      <c r="P141">
        <v>1848314.45</v>
      </c>
      <c r="Q141">
        <v>295</v>
      </c>
    </row>
    <row r="142" spans="2:17" x14ac:dyDescent="0.25">
      <c r="B142" t="s">
        <v>785</v>
      </c>
      <c r="C142" t="s">
        <v>680</v>
      </c>
      <c r="N142" t="s">
        <v>659</v>
      </c>
      <c r="O142">
        <v>6540552.4709999999</v>
      </c>
      <c r="P142">
        <v>1813458.412</v>
      </c>
      <c r="Q142">
        <v>166</v>
      </c>
    </row>
    <row r="143" spans="2:17" x14ac:dyDescent="0.25">
      <c r="B143" t="s">
        <v>785</v>
      </c>
      <c r="C143" t="s">
        <v>688</v>
      </c>
      <c r="N143" t="s">
        <v>660</v>
      </c>
      <c r="O143">
        <v>6559032.0429999996</v>
      </c>
      <c r="P143">
        <v>1795490.656</v>
      </c>
      <c r="Q143">
        <v>200</v>
      </c>
    </row>
    <row r="144" spans="2:17" x14ac:dyDescent="0.25">
      <c r="B144" t="s">
        <v>785</v>
      </c>
      <c r="C144" t="s">
        <v>728</v>
      </c>
      <c r="N144" t="s">
        <v>661</v>
      </c>
      <c r="O144">
        <v>6605887.8810000001</v>
      </c>
      <c r="P144">
        <v>1851655.5319999999</v>
      </c>
      <c r="Q144">
        <v>823</v>
      </c>
    </row>
    <row r="145" spans="2:17" x14ac:dyDescent="0.25">
      <c r="B145" t="s">
        <v>785</v>
      </c>
      <c r="C145" t="s">
        <v>682</v>
      </c>
      <c r="N145" t="s">
        <v>662</v>
      </c>
      <c r="O145">
        <v>6598977.1950000003</v>
      </c>
      <c r="P145">
        <v>1866317.602</v>
      </c>
      <c r="Q145">
        <v>657</v>
      </c>
    </row>
    <row r="146" spans="2:17" x14ac:dyDescent="0.25">
      <c r="B146" t="s">
        <v>785</v>
      </c>
      <c r="C146" t="s">
        <v>188</v>
      </c>
      <c r="N146" t="s">
        <v>663</v>
      </c>
      <c r="O146">
        <v>6574368.1100000003</v>
      </c>
      <c r="P146">
        <v>1821559.4509999999</v>
      </c>
      <c r="Q146">
        <v>404</v>
      </c>
    </row>
    <row r="147" spans="2:17" x14ac:dyDescent="0.25">
      <c r="B147" t="s">
        <v>788</v>
      </c>
      <c r="C147" t="s">
        <v>314</v>
      </c>
      <c r="N147" t="s">
        <v>339</v>
      </c>
      <c r="O147">
        <v>6586122.2989999996</v>
      </c>
      <c r="P147">
        <v>1839159.1089999999</v>
      </c>
      <c r="Q147">
        <v>453</v>
      </c>
    </row>
    <row r="148" spans="2:17" x14ac:dyDescent="0.25">
      <c r="B148" t="s">
        <v>788</v>
      </c>
      <c r="C148" t="s">
        <v>48</v>
      </c>
      <c r="N148" t="s">
        <v>664</v>
      </c>
      <c r="O148">
        <v>6537006.3499999996</v>
      </c>
      <c r="P148">
        <v>1888329.6640000001</v>
      </c>
    </row>
    <row r="149" spans="2:17" x14ac:dyDescent="0.25">
      <c r="B149" t="s">
        <v>788</v>
      </c>
      <c r="C149" t="s">
        <v>58</v>
      </c>
      <c r="N149" t="s">
        <v>79</v>
      </c>
      <c r="O149">
        <v>6532455.057</v>
      </c>
      <c r="P149">
        <v>1885799.5970000001</v>
      </c>
      <c r="Q149">
        <v>952</v>
      </c>
    </row>
    <row r="150" spans="2:17" x14ac:dyDescent="0.25">
      <c r="B150" t="s">
        <v>788</v>
      </c>
      <c r="C150" t="s">
        <v>136</v>
      </c>
      <c r="N150" t="s">
        <v>665</v>
      </c>
      <c r="O150">
        <v>6497570.4299999997</v>
      </c>
      <c r="P150">
        <v>1901707.3160000001</v>
      </c>
      <c r="Q150">
        <v>1671</v>
      </c>
    </row>
    <row r="151" spans="2:17" x14ac:dyDescent="0.25">
      <c r="B151" t="s">
        <v>788</v>
      </c>
      <c r="C151" t="s">
        <v>708</v>
      </c>
      <c r="N151" t="s">
        <v>666</v>
      </c>
      <c r="O151">
        <v>6504780.4340000004</v>
      </c>
      <c r="P151">
        <v>1896519.446</v>
      </c>
      <c r="Q151">
        <v>1260</v>
      </c>
    </row>
    <row r="152" spans="2:17" x14ac:dyDescent="0.25">
      <c r="B152" t="s">
        <v>777</v>
      </c>
      <c r="C152" t="s">
        <v>708</v>
      </c>
      <c r="N152" t="s">
        <v>667</v>
      </c>
      <c r="O152">
        <v>6525831.1859999998</v>
      </c>
      <c r="P152">
        <v>1820938.5360000001</v>
      </c>
      <c r="Q152">
        <v>190</v>
      </c>
    </row>
    <row r="153" spans="2:17" x14ac:dyDescent="0.25">
      <c r="B153" t="s">
        <v>788</v>
      </c>
      <c r="C153" t="s">
        <v>784</v>
      </c>
      <c r="N153" t="s">
        <v>668</v>
      </c>
      <c r="O153">
        <v>6507215.0190000003</v>
      </c>
      <c r="P153">
        <v>1809091.8049999999</v>
      </c>
      <c r="Q153">
        <v>147</v>
      </c>
    </row>
    <row r="154" spans="2:17" x14ac:dyDescent="0.25">
      <c r="B154" t="s">
        <v>788</v>
      </c>
      <c r="C154" t="s">
        <v>198</v>
      </c>
      <c r="N154" t="s">
        <v>669</v>
      </c>
      <c r="O154">
        <v>6503498.2429999998</v>
      </c>
      <c r="P154">
        <v>1809832.429</v>
      </c>
      <c r="Q154">
        <v>133</v>
      </c>
    </row>
    <row r="155" spans="2:17" x14ac:dyDescent="0.25">
      <c r="B155" t="s">
        <v>788</v>
      </c>
      <c r="C155" t="s">
        <v>707</v>
      </c>
      <c r="N155" t="s">
        <v>670</v>
      </c>
      <c r="O155">
        <v>6541836.5089999996</v>
      </c>
      <c r="P155">
        <v>1854115.7180000001</v>
      </c>
      <c r="Q155">
        <v>331</v>
      </c>
    </row>
    <row r="156" spans="2:17" x14ac:dyDescent="0.25">
      <c r="B156" t="s">
        <v>788</v>
      </c>
      <c r="C156" t="s">
        <v>785</v>
      </c>
      <c r="N156" t="s">
        <v>671</v>
      </c>
      <c r="O156">
        <v>6537361.2079999996</v>
      </c>
      <c r="P156">
        <v>1846449.4639999999</v>
      </c>
      <c r="Q156">
        <v>300</v>
      </c>
    </row>
    <row r="157" spans="2:17" x14ac:dyDescent="0.25">
      <c r="B157" t="s">
        <v>788</v>
      </c>
      <c r="C157" t="s">
        <v>265</v>
      </c>
      <c r="N157" t="s">
        <v>40</v>
      </c>
      <c r="O157">
        <v>6523859.5820000004</v>
      </c>
      <c r="P157">
        <v>1779428.537</v>
      </c>
      <c r="Q157">
        <v>73</v>
      </c>
    </row>
    <row r="158" spans="2:17" x14ac:dyDescent="0.25">
      <c r="B158" t="s">
        <v>788</v>
      </c>
      <c r="C158" t="s">
        <v>744</v>
      </c>
      <c r="N158" t="s">
        <v>672</v>
      </c>
      <c r="O158">
        <v>6554726.2949999999</v>
      </c>
      <c r="P158">
        <v>1839743.61</v>
      </c>
      <c r="Q158">
        <v>283</v>
      </c>
    </row>
    <row r="159" spans="2:17" x14ac:dyDescent="0.25">
      <c r="B159" t="s">
        <v>788</v>
      </c>
      <c r="C159" t="s">
        <v>791</v>
      </c>
      <c r="N159" t="s">
        <v>673</v>
      </c>
      <c r="O159">
        <v>6560041.9349999996</v>
      </c>
      <c r="P159">
        <v>1857013.885</v>
      </c>
      <c r="Q159">
        <v>337</v>
      </c>
    </row>
    <row r="160" spans="2:17" x14ac:dyDescent="0.25">
      <c r="B160" t="s">
        <v>788</v>
      </c>
      <c r="C160" t="s">
        <v>790</v>
      </c>
      <c r="N160" t="s">
        <v>188</v>
      </c>
      <c r="O160">
        <v>6515774.3890000004</v>
      </c>
      <c r="P160">
        <v>1895715.3910000001</v>
      </c>
      <c r="Q160">
        <v>1407</v>
      </c>
    </row>
    <row r="161" spans="2:17" x14ac:dyDescent="0.25">
      <c r="B161" t="s">
        <v>788</v>
      </c>
      <c r="C161" t="s">
        <v>793</v>
      </c>
      <c r="N161" t="s">
        <v>674</v>
      </c>
      <c r="O161">
        <v>6521532.6090000002</v>
      </c>
      <c r="P161">
        <v>1894967.8829999999</v>
      </c>
      <c r="Q161">
        <v>1637</v>
      </c>
    </row>
    <row r="162" spans="2:17" x14ac:dyDescent="0.25">
      <c r="B162" t="s">
        <v>788</v>
      </c>
      <c r="C162" t="s">
        <v>762</v>
      </c>
      <c r="N162" t="s">
        <v>675</v>
      </c>
      <c r="O162">
        <v>6524797.716</v>
      </c>
      <c r="P162">
        <v>1890977.4080000001</v>
      </c>
      <c r="Q162">
        <v>1338</v>
      </c>
    </row>
    <row r="163" spans="2:17" x14ac:dyDescent="0.25">
      <c r="B163" t="s">
        <v>788</v>
      </c>
      <c r="C163" t="s">
        <v>712</v>
      </c>
      <c r="N163" t="s">
        <v>676</v>
      </c>
      <c r="O163">
        <v>6523742.7800000003</v>
      </c>
      <c r="P163">
        <v>1888058.8740000001</v>
      </c>
      <c r="Q163">
        <v>1210</v>
      </c>
    </row>
    <row r="164" spans="2:17" x14ac:dyDescent="0.25">
      <c r="B164" t="s">
        <v>788</v>
      </c>
      <c r="C164" t="s">
        <v>787</v>
      </c>
      <c r="N164" t="s">
        <v>677</v>
      </c>
      <c r="O164">
        <v>6524065.0930000003</v>
      </c>
      <c r="P164">
        <v>1886725.3419999999</v>
      </c>
      <c r="Q164">
        <v>1151</v>
      </c>
    </row>
    <row r="165" spans="2:17" x14ac:dyDescent="0.25">
      <c r="B165" t="s">
        <v>788</v>
      </c>
      <c r="C165" t="s">
        <v>724</v>
      </c>
      <c r="N165" t="s">
        <v>678</v>
      </c>
      <c r="O165">
        <v>6493421.7630000003</v>
      </c>
      <c r="P165">
        <v>1791435.933</v>
      </c>
      <c r="Q165">
        <v>87</v>
      </c>
    </row>
    <row r="166" spans="2:17" x14ac:dyDescent="0.25">
      <c r="B166" t="s">
        <v>788</v>
      </c>
      <c r="C166" t="s">
        <v>294</v>
      </c>
      <c r="N166" t="s">
        <v>679</v>
      </c>
      <c r="O166">
        <v>6503086.7970000003</v>
      </c>
      <c r="P166">
        <v>1817029.5020000001</v>
      </c>
      <c r="Q166">
        <v>166</v>
      </c>
    </row>
    <row r="167" spans="2:17" x14ac:dyDescent="0.25">
      <c r="B167" t="s">
        <v>788</v>
      </c>
      <c r="C167" t="s">
        <v>719</v>
      </c>
      <c r="N167" t="s">
        <v>680</v>
      </c>
      <c r="O167">
        <v>6505960.7960000001</v>
      </c>
      <c r="P167">
        <v>1900469.642</v>
      </c>
      <c r="Q167">
        <v>1692</v>
      </c>
    </row>
    <row r="168" spans="2:17" x14ac:dyDescent="0.25">
      <c r="B168" t="s">
        <v>788</v>
      </c>
      <c r="C168" t="s">
        <v>309</v>
      </c>
      <c r="N168" t="s">
        <v>681</v>
      </c>
      <c r="O168">
        <v>6528526.4630000005</v>
      </c>
      <c r="P168">
        <v>1827493.699</v>
      </c>
      <c r="Q168">
        <v>212</v>
      </c>
    </row>
    <row r="169" spans="2:17" x14ac:dyDescent="0.25">
      <c r="B169" t="s">
        <v>724</v>
      </c>
      <c r="C169" t="s">
        <v>742</v>
      </c>
      <c r="N169" t="s">
        <v>682</v>
      </c>
      <c r="O169">
        <v>6523068.3849999998</v>
      </c>
      <c r="P169">
        <v>1891310.594</v>
      </c>
      <c r="Q169">
        <v>1349</v>
      </c>
    </row>
    <row r="170" spans="2:17" x14ac:dyDescent="0.25">
      <c r="B170" t="s">
        <v>790</v>
      </c>
      <c r="C170" t="s">
        <v>702</v>
      </c>
      <c r="N170" t="s">
        <v>683</v>
      </c>
      <c r="O170">
        <v>6559631.159</v>
      </c>
      <c r="P170">
        <v>1856018.8640000001</v>
      </c>
      <c r="Q170">
        <v>334</v>
      </c>
    </row>
    <row r="171" spans="2:17" x14ac:dyDescent="0.25">
      <c r="B171" t="s">
        <v>790</v>
      </c>
      <c r="C171" t="s">
        <v>164</v>
      </c>
      <c r="N171" t="s">
        <v>684</v>
      </c>
      <c r="O171">
        <v>6539153.682</v>
      </c>
      <c r="P171">
        <v>1863379.307</v>
      </c>
      <c r="Q171">
        <v>467</v>
      </c>
    </row>
    <row r="172" spans="2:17" x14ac:dyDescent="0.25">
      <c r="B172" t="s">
        <v>790</v>
      </c>
      <c r="C172" t="s">
        <v>721</v>
      </c>
      <c r="N172" t="s">
        <v>685</v>
      </c>
      <c r="O172">
        <v>6535955.2829999998</v>
      </c>
      <c r="P172">
        <v>1870212.3119999999</v>
      </c>
      <c r="Q172">
        <v>632</v>
      </c>
    </row>
    <row r="173" spans="2:17" x14ac:dyDescent="0.25">
      <c r="B173" t="s">
        <v>790</v>
      </c>
      <c r="C173" t="s">
        <v>725</v>
      </c>
      <c r="N173" t="s">
        <v>686</v>
      </c>
      <c r="O173">
        <v>6557825.3760000002</v>
      </c>
      <c r="P173">
        <v>1851328.1140000001</v>
      </c>
      <c r="Q173">
        <v>315</v>
      </c>
    </row>
    <row r="174" spans="2:17" x14ac:dyDescent="0.25">
      <c r="B174" t="s">
        <v>790</v>
      </c>
      <c r="C174" t="s">
        <v>705</v>
      </c>
      <c r="N174" t="s">
        <v>687</v>
      </c>
      <c r="O174">
        <v>6599305.3119999999</v>
      </c>
      <c r="P174">
        <v>1841366.1140000001</v>
      </c>
      <c r="Q174">
        <v>949</v>
      </c>
    </row>
    <row r="175" spans="2:17" x14ac:dyDescent="0.25">
      <c r="B175" t="s">
        <v>790</v>
      </c>
      <c r="C175" t="s">
        <v>619</v>
      </c>
      <c r="N175" t="s">
        <v>349</v>
      </c>
      <c r="O175">
        <v>6568422.2350000003</v>
      </c>
      <c r="P175">
        <v>1854586.2009999999</v>
      </c>
      <c r="Q175">
        <v>371</v>
      </c>
    </row>
    <row r="176" spans="2:17" x14ac:dyDescent="0.25">
      <c r="B176" t="s">
        <v>790</v>
      </c>
      <c r="C176" t="s">
        <v>624</v>
      </c>
      <c r="N176" t="s">
        <v>688</v>
      </c>
      <c r="O176">
        <v>6502748.1960000005</v>
      </c>
      <c r="P176">
        <v>1893807.8870000001</v>
      </c>
      <c r="Q176">
        <v>1200</v>
      </c>
    </row>
    <row r="177" spans="2:17" x14ac:dyDescent="0.25">
      <c r="B177" t="s">
        <v>790</v>
      </c>
      <c r="C177" t="s">
        <v>281</v>
      </c>
      <c r="N177" t="s">
        <v>689</v>
      </c>
      <c r="O177">
        <v>6494654.8839999996</v>
      </c>
      <c r="P177">
        <v>1810873.162</v>
      </c>
      <c r="Q177">
        <v>146</v>
      </c>
    </row>
    <row r="178" spans="2:17" x14ac:dyDescent="0.25">
      <c r="B178" t="s">
        <v>791</v>
      </c>
      <c r="C178" t="s">
        <v>700</v>
      </c>
      <c r="N178" t="s">
        <v>690</v>
      </c>
      <c r="O178">
        <v>6374945.7960000001</v>
      </c>
      <c r="P178">
        <v>1923719.1229999999</v>
      </c>
      <c r="Q178">
        <v>1389</v>
      </c>
    </row>
    <row r="179" spans="2:17" x14ac:dyDescent="0.25">
      <c r="B179" t="s">
        <v>791</v>
      </c>
      <c r="C179" t="s">
        <v>718</v>
      </c>
      <c r="N179" t="s">
        <v>691</v>
      </c>
      <c r="O179">
        <v>6362817.3949999996</v>
      </c>
      <c r="P179">
        <v>1906018.4110000001</v>
      </c>
      <c r="Q179">
        <v>1156</v>
      </c>
    </row>
    <row r="180" spans="2:17" x14ac:dyDescent="0.25">
      <c r="B180" t="s">
        <v>791</v>
      </c>
      <c r="C180" t="s">
        <v>725</v>
      </c>
      <c r="N180" t="s">
        <v>692</v>
      </c>
      <c r="O180">
        <v>6332219.8849999998</v>
      </c>
      <c r="P180">
        <v>1860612.9890000001</v>
      </c>
      <c r="Q180">
        <v>999</v>
      </c>
    </row>
    <row r="181" spans="2:17" x14ac:dyDescent="0.25">
      <c r="B181" t="s">
        <v>791</v>
      </c>
      <c r="C181" t="s">
        <v>719</v>
      </c>
      <c r="N181" t="s">
        <v>693</v>
      </c>
      <c r="O181">
        <v>6517076.3320000004</v>
      </c>
      <c r="P181">
        <v>1775771.3829999999</v>
      </c>
      <c r="Q181">
        <v>70</v>
      </c>
    </row>
    <row r="182" spans="2:17" x14ac:dyDescent="0.25">
      <c r="B182" t="s">
        <v>791</v>
      </c>
      <c r="C182" t="s">
        <v>721</v>
      </c>
      <c r="N182" t="s">
        <v>695</v>
      </c>
      <c r="O182">
        <v>6621579.5159999998</v>
      </c>
      <c r="P182">
        <v>1852567.861</v>
      </c>
      <c r="Q182">
        <v>943</v>
      </c>
    </row>
    <row r="183" spans="2:17" x14ac:dyDescent="0.25">
      <c r="B183" t="s">
        <v>793</v>
      </c>
      <c r="C183" t="s">
        <v>720</v>
      </c>
      <c r="N183" t="s">
        <v>912</v>
      </c>
      <c r="O183">
        <v>6465177.7246201299</v>
      </c>
      <c r="P183">
        <v>1888864.24276413</v>
      </c>
      <c r="Q183">
        <v>594</v>
      </c>
    </row>
    <row r="184" spans="2:17" x14ac:dyDescent="0.25">
      <c r="B184" t="s">
        <v>793</v>
      </c>
      <c r="C184" t="s">
        <v>796</v>
      </c>
      <c r="N184" t="s">
        <v>915</v>
      </c>
      <c r="O184">
        <v>6475004.7549628103</v>
      </c>
      <c r="P184">
        <v>1749928.5103984899</v>
      </c>
      <c r="Q184">
        <v>37</v>
      </c>
    </row>
    <row r="185" spans="2:17" x14ac:dyDescent="0.25">
      <c r="B185" t="s">
        <v>793</v>
      </c>
      <c r="C185" t="s">
        <v>719</v>
      </c>
      <c r="N185" t="s">
        <v>927</v>
      </c>
      <c r="O185">
        <v>6415736.97343201</v>
      </c>
      <c r="P185">
        <v>1888603.9551082801</v>
      </c>
      <c r="Q185">
        <v>706</v>
      </c>
    </row>
    <row r="186" spans="2:17" x14ac:dyDescent="0.25">
      <c r="B186" t="s">
        <v>793</v>
      </c>
      <c r="C186" t="s">
        <v>606</v>
      </c>
      <c r="N186" t="s">
        <v>919</v>
      </c>
      <c r="O186">
        <v>6441643.92419599</v>
      </c>
      <c r="P186">
        <v>1789632.1036125501</v>
      </c>
      <c r="Q186">
        <v>103</v>
      </c>
    </row>
    <row r="187" spans="2:17" x14ac:dyDescent="0.25">
      <c r="B187" t="s">
        <v>793</v>
      </c>
      <c r="C187" t="s">
        <v>721</v>
      </c>
      <c r="N187" t="s">
        <v>914</v>
      </c>
      <c r="O187">
        <v>6430419.2946512299</v>
      </c>
      <c r="P187">
        <v>1796829.38054972</v>
      </c>
      <c r="Q187">
        <v>99</v>
      </c>
    </row>
    <row r="188" spans="2:17" x14ac:dyDescent="0.25">
      <c r="B188" t="s">
        <v>793</v>
      </c>
      <c r="C188" t="s">
        <v>581</v>
      </c>
      <c r="N188" t="s">
        <v>916</v>
      </c>
      <c r="O188">
        <v>6506586.4121589595</v>
      </c>
      <c r="P188">
        <v>1899467.46777355</v>
      </c>
      <c r="Q188">
        <v>1503</v>
      </c>
    </row>
    <row r="189" spans="2:17" x14ac:dyDescent="0.25">
      <c r="B189" t="s">
        <v>793</v>
      </c>
      <c r="C189" t="s">
        <v>243</v>
      </c>
      <c r="N189" t="s">
        <v>913</v>
      </c>
      <c r="O189">
        <v>6478781.8936706502</v>
      </c>
      <c r="P189">
        <v>1873104.23679202</v>
      </c>
      <c r="Q189">
        <v>428</v>
      </c>
    </row>
    <row r="190" spans="2:17" x14ac:dyDescent="0.25">
      <c r="B190" t="s">
        <v>809</v>
      </c>
      <c r="C190" t="s">
        <v>749</v>
      </c>
      <c r="N190" t="s">
        <v>917</v>
      </c>
      <c r="O190">
        <v>6534473.2053378997</v>
      </c>
      <c r="P190">
        <v>1749989.9761064199</v>
      </c>
      <c r="Q190">
        <v>14</v>
      </c>
    </row>
    <row r="191" spans="2:17" x14ac:dyDescent="0.25">
      <c r="B191" t="s">
        <v>808</v>
      </c>
      <c r="C191" t="s">
        <v>749</v>
      </c>
      <c r="N191" t="s">
        <v>918</v>
      </c>
      <c r="O191">
        <v>6529300.6682385299</v>
      </c>
      <c r="P191">
        <v>1779230.27651815</v>
      </c>
      <c r="Q191">
        <v>73</v>
      </c>
    </row>
    <row r="192" spans="2:17" x14ac:dyDescent="0.25">
      <c r="B192" t="s">
        <v>810</v>
      </c>
      <c r="C192" t="s">
        <v>752</v>
      </c>
      <c r="N192" t="s">
        <v>920</v>
      </c>
      <c r="O192">
        <v>6346372.9616038399</v>
      </c>
      <c r="P192">
        <v>1835805.3926009501</v>
      </c>
      <c r="Q192">
        <v>208</v>
      </c>
    </row>
    <row r="193" spans="2:17" x14ac:dyDescent="0.25">
      <c r="B193" t="s">
        <v>811</v>
      </c>
      <c r="C193" t="s">
        <v>752</v>
      </c>
      <c r="N193" t="s">
        <v>921</v>
      </c>
      <c r="O193">
        <v>6624377.5070242602</v>
      </c>
      <c r="P193">
        <v>1842691.66440604</v>
      </c>
      <c r="Q193">
        <v>760</v>
      </c>
    </row>
    <row r="194" spans="2:17" x14ac:dyDescent="0.25">
      <c r="B194" t="s">
        <v>812</v>
      </c>
      <c r="C194" t="s">
        <v>752</v>
      </c>
      <c r="N194" t="s">
        <v>922</v>
      </c>
      <c r="O194">
        <v>6553885.3534671497</v>
      </c>
      <c r="P194">
        <v>1834699.06758199</v>
      </c>
      <c r="Q194">
        <v>251</v>
      </c>
    </row>
    <row r="195" spans="2:17" x14ac:dyDescent="0.25">
      <c r="B195" t="s">
        <v>813</v>
      </c>
      <c r="C195" t="s">
        <v>749</v>
      </c>
      <c r="N195" t="s">
        <v>923</v>
      </c>
      <c r="O195">
        <v>6553885.3534671497</v>
      </c>
      <c r="P195">
        <v>1834699.06758199</v>
      </c>
      <c r="Q195">
        <v>251</v>
      </c>
    </row>
    <row r="196" spans="2:17" x14ac:dyDescent="0.25">
      <c r="B196" t="s">
        <v>814</v>
      </c>
      <c r="C196" t="s">
        <v>749</v>
      </c>
      <c r="N196" t="s">
        <v>924</v>
      </c>
      <c r="O196">
        <v>6411646.6860517701</v>
      </c>
      <c r="P196">
        <v>1826694.6221519399</v>
      </c>
      <c r="Q196">
        <v>48</v>
      </c>
    </row>
    <row r="197" spans="2:17" x14ac:dyDescent="0.25">
      <c r="B197" t="s">
        <v>815</v>
      </c>
      <c r="C197" t="s">
        <v>758</v>
      </c>
      <c r="N197" t="s">
        <v>925</v>
      </c>
      <c r="O197">
        <v>6349312.1427114699</v>
      </c>
      <c r="P197">
        <v>1869000.7491441299</v>
      </c>
      <c r="Q197">
        <v>766</v>
      </c>
    </row>
    <row r="198" spans="2:17" x14ac:dyDescent="0.25">
      <c r="B198" t="s">
        <v>816</v>
      </c>
      <c r="C198" t="s">
        <v>751</v>
      </c>
      <c r="N198" t="s">
        <v>926</v>
      </c>
      <c r="O198">
        <v>6481615.1506831804</v>
      </c>
      <c r="P198">
        <v>1729560.4873043101</v>
      </c>
      <c r="Q198">
        <v>14</v>
      </c>
    </row>
    <row r="199" spans="2:17" x14ac:dyDescent="0.25">
      <c r="B199" t="s">
        <v>817</v>
      </c>
      <c r="C199" t="s">
        <v>751</v>
      </c>
      <c r="N199" t="s">
        <v>928</v>
      </c>
      <c r="O199">
        <v>6541239.6239576302</v>
      </c>
      <c r="P199">
        <v>1833618.07722155</v>
      </c>
      <c r="Q199">
        <v>208</v>
      </c>
    </row>
    <row r="200" spans="2:17" x14ac:dyDescent="0.25">
      <c r="B200" t="s">
        <v>818</v>
      </c>
      <c r="C200" t="s">
        <v>749</v>
      </c>
    </row>
    <row r="201" spans="2:17" x14ac:dyDescent="0.25">
      <c r="B201" t="s">
        <v>820</v>
      </c>
      <c r="C201" t="s">
        <v>752</v>
      </c>
    </row>
    <row r="202" spans="2:17" x14ac:dyDescent="0.25">
      <c r="B202" t="s">
        <v>819</v>
      </c>
      <c r="C202" t="s">
        <v>820</v>
      </c>
    </row>
    <row r="203" spans="2:17" x14ac:dyDescent="0.25">
      <c r="B203" t="s">
        <v>821</v>
      </c>
      <c r="C203" t="s">
        <v>749</v>
      </c>
    </row>
    <row r="204" spans="2:17" x14ac:dyDescent="0.25">
      <c r="B204" t="s">
        <v>822</v>
      </c>
      <c r="C204" t="s">
        <v>746</v>
      </c>
    </row>
    <row r="205" spans="2:17" x14ac:dyDescent="0.25">
      <c r="B205" t="s">
        <v>823</v>
      </c>
      <c r="C205" t="s">
        <v>749</v>
      </c>
    </row>
    <row r="206" spans="2:17" x14ac:dyDescent="0.25">
      <c r="B206" t="s">
        <v>825</v>
      </c>
      <c r="C206" t="s">
        <v>749</v>
      </c>
    </row>
    <row r="207" spans="2:17" x14ac:dyDescent="0.25">
      <c r="B207" t="s">
        <v>824</v>
      </c>
      <c r="C207" t="s">
        <v>752</v>
      </c>
    </row>
    <row r="208" spans="2:17" x14ac:dyDescent="0.25">
      <c r="B208" t="s">
        <v>826</v>
      </c>
      <c r="C208" t="s">
        <v>749</v>
      </c>
    </row>
    <row r="209" spans="2:3" x14ac:dyDescent="0.25">
      <c r="B209" t="s">
        <v>828</v>
      </c>
      <c r="C209" t="s">
        <v>752</v>
      </c>
    </row>
    <row r="210" spans="2:3" x14ac:dyDescent="0.25">
      <c r="B210" t="s">
        <v>827</v>
      </c>
      <c r="C210" t="s">
        <v>752</v>
      </c>
    </row>
    <row r="211" spans="2:3" x14ac:dyDescent="0.25">
      <c r="B211" t="s">
        <v>829</v>
      </c>
      <c r="C211" t="s">
        <v>749</v>
      </c>
    </row>
    <row r="212" spans="2:3" x14ac:dyDescent="0.25">
      <c r="B212" t="s">
        <v>831</v>
      </c>
      <c r="C212" t="s">
        <v>746</v>
      </c>
    </row>
    <row r="213" spans="2:3" x14ac:dyDescent="0.25">
      <c r="B213" t="s">
        <v>830</v>
      </c>
      <c r="C213" t="s">
        <v>831</v>
      </c>
    </row>
    <row r="214" spans="2:3" x14ac:dyDescent="0.25">
      <c r="B214" t="s">
        <v>838</v>
      </c>
      <c r="C214" t="s">
        <v>749</v>
      </c>
    </row>
    <row r="215" spans="2:3" x14ac:dyDescent="0.25">
      <c r="B215" t="s">
        <v>836</v>
      </c>
      <c r="C215" t="s">
        <v>749</v>
      </c>
    </row>
    <row r="216" spans="2:3" x14ac:dyDescent="0.25">
      <c r="B216" t="s">
        <v>836</v>
      </c>
      <c r="C216" t="s">
        <v>746</v>
      </c>
    </row>
    <row r="217" spans="2:3" x14ac:dyDescent="0.25">
      <c r="B217" t="s">
        <v>834</v>
      </c>
      <c r="C217" t="s">
        <v>746</v>
      </c>
    </row>
    <row r="218" spans="2:3" x14ac:dyDescent="0.25">
      <c r="B218" t="s">
        <v>835</v>
      </c>
      <c r="C218" t="s">
        <v>746</v>
      </c>
    </row>
    <row r="219" spans="2:3" x14ac:dyDescent="0.25">
      <c r="B219" t="s">
        <v>807</v>
      </c>
      <c r="C219" t="s">
        <v>751</v>
      </c>
    </row>
    <row r="220" spans="2:3" x14ac:dyDescent="0.25">
      <c r="B220" t="s">
        <v>833</v>
      </c>
      <c r="C220" t="s">
        <v>749</v>
      </c>
    </row>
    <row r="221" spans="2:3" x14ac:dyDescent="0.25">
      <c r="B221" t="s">
        <v>832</v>
      </c>
      <c r="C221" t="s">
        <v>749</v>
      </c>
    </row>
    <row r="222" spans="2:3" x14ac:dyDescent="0.25">
      <c r="B222" t="s">
        <v>837</v>
      </c>
      <c r="C222" t="s">
        <v>751</v>
      </c>
    </row>
    <row r="223" spans="2:3" x14ac:dyDescent="0.25">
      <c r="B223" t="s">
        <v>840</v>
      </c>
      <c r="C223" t="s">
        <v>752</v>
      </c>
    </row>
    <row r="224" spans="2:3" x14ac:dyDescent="0.25">
      <c r="B224" t="s">
        <v>839</v>
      </c>
      <c r="C224" t="s">
        <v>755</v>
      </c>
    </row>
    <row r="225" spans="2:11" x14ac:dyDescent="0.25">
      <c r="B225" t="s">
        <v>841</v>
      </c>
      <c r="C225" t="s">
        <v>752</v>
      </c>
    </row>
    <row r="226" spans="2:11" x14ac:dyDescent="0.25">
      <c r="B226" t="s">
        <v>842</v>
      </c>
      <c r="C226" t="s">
        <v>749</v>
      </c>
    </row>
    <row r="227" spans="2:11" x14ac:dyDescent="0.25">
      <c r="B227" t="s">
        <v>924</v>
      </c>
      <c r="C227" t="s">
        <v>314</v>
      </c>
      <c r="D227">
        <f>_xlfn.IFNA(IF(VLOOKUP(C227,$N$3:$Q$199,4,0)-VLOOKUP(B227,$N$3:$Q$199,4,0)&gt;0,VLOOKUP(C227,$N$3:$Q$199,4,0)-VLOOKUP(B227,$N$3:$Q$199,4,0),0)*0.305,0)</f>
        <v>25.62</v>
      </c>
      <c r="E227">
        <f>IF(D227&gt;0,1.5,0)</f>
        <v>1.5</v>
      </c>
      <c r="F227">
        <f>IF(D227&gt;0,50*2.31*0.305,0)</f>
        <v>35.227499999999999</v>
      </c>
      <c r="G227">
        <f>_xlfn.IFNA(SQRT((VLOOKUP(C227,$N$3:$Q$199,2,0)-VLOOKUP(B227,$N$3:$Q$199,2,0))^2+(VLOOKUP(C227,$N$3:$Q$199,3,0)-VLOOKUP(B227,$N$3:$Q$199,3,0))^2),0.01)*0.305</f>
        <v>1870.5669865593991</v>
      </c>
      <c r="H227">
        <f>G227/'Assumptions for MET distro'!$B$12</f>
        <v>1353.2729098283169</v>
      </c>
      <c r="I227">
        <f>((2500/3600)*((D227+E227+F227)*9.81*1000))/(0.85*1000)</f>
        <v>499.69687499999992</v>
      </c>
      <c r="J227">
        <f>((2500/3600)*H227)/1233</f>
        <v>0.76218398543993693</v>
      </c>
      <c r="K227">
        <f>(I227*H227*0.000278)/J227</f>
        <v>246.64765914899996</v>
      </c>
    </row>
    <row r="228" spans="2:11" x14ac:dyDescent="0.25">
      <c r="B228" t="s">
        <v>58</v>
      </c>
      <c r="C228" t="s">
        <v>912</v>
      </c>
      <c r="D228">
        <f t="shared" ref="D228:D291" si="0">_xlfn.IFNA(IF(VLOOKUP(C228,$N$3:$Q$199,4,0)-VLOOKUP(B228,$N$3:$Q$199,4,0)&gt;0,VLOOKUP(C228,$N$3:$Q$199,4,0)-VLOOKUP(B228,$N$3:$Q$199,4,0),0)*0.305,0)</f>
        <v>0</v>
      </c>
      <c r="E228">
        <f t="shared" ref="E228:E291" si="1">IF(D228&gt;0,1.5,0)</f>
        <v>0</v>
      </c>
      <c r="F228">
        <f t="shared" ref="F228:F291" si="2">IF(D228&gt;0,50*2.31*0.305,0)</f>
        <v>0</v>
      </c>
      <c r="G228">
        <f t="shared" ref="G228:G291" si="3">_xlfn.IFNA(SQRT((VLOOKUP(C228,$N$3:$Q$199,2,0)-VLOOKUP(B228,$N$3:$Q$199,2,0))^2+(VLOOKUP(C228,$N$3:$Q$199,3,0)-VLOOKUP(B228,$N$3:$Q$199,3,0))^2),0.01)*0.305</f>
        <v>749.66051419518283</v>
      </c>
      <c r="H228">
        <f>G228/'Assumptions for MET distro'!$B$12</f>
        <v>542.34639695759029</v>
      </c>
      <c r="I228">
        <f t="shared" ref="I228:I291" si="4">((2500/3600)*((D228+E228+F228)*9.81*1000))/(0.85*1000)</f>
        <v>0</v>
      </c>
      <c r="J228">
        <f t="shared" ref="J228:J291" si="5">((2500/3600)*H228)/1233</f>
        <v>0.30545777966882393</v>
      </c>
      <c r="K228">
        <f t="shared" ref="K228:K291" si="6">(I228*H228*0.000278)/J228</f>
        <v>0</v>
      </c>
    </row>
    <row r="229" spans="2:11" x14ac:dyDescent="0.25">
      <c r="B229" t="s">
        <v>912</v>
      </c>
      <c r="C229" t="s">
        <v>58</v>
      </c>
      <c r="D229">
        <f t="shared" si="0"/>
        <v>2.1349999999999998</v>
      </c>
      <c r="E229">
        <f t="shared" si="1"/>
        <v>1.5</v>
      </c>
      <c r="F229">
        <f t="shared" si="2"/>
        <v>35.227499999999999</v>
      </c>
      <c r="G229">
        <f t="shared" si="3"/>
        <v>749.66051419518283</v>
      </c>
      <c r="H229">
        <f>G229/'Assumptions for MET distro'!$B$12</f>
        <v>542.34639695759029</v>
      </c>
      <c r="I229">
        <f t="shared" si="4"/>
        <v>311.47150735294116</v>
      </c>
      <c r="J229">
        <f t="shared" si="5"/>
        <v>0.30545777966882393</v>
      </c>
      <c r="K229">
        <f t="shared" si="6"/>
        <v>153.74064162441175</v>
      </c>
    </row>
    <row r="230" spans="2:11" x14ac:dyDescent="0.25">
      <c r="B230" t="s">
        <v>136</v>
      </c>
      <c r="C230" t="s">
        <v>913</v>
      </c>
      <c r="D230">
        <f t="shared" si="0"/>
        <v>0</v>
      </c>
      <c r="E230">
        <f t="shared" si="1"/>
        <v>0</v>
      </c>
      <c r="F230">
        <f t="shared" si="2"/>
        <v>0</v>
      </c>
      <c r="G230">
        <f t="shared" si="3"/>
        <v>5187.1162830364856</v>
      </c>
      <c r="H230">
        <f>G230/'Assumptions for MET distro'!$B$12</f>
        <v>3752.6503976604445</v>
      </c>
      <c r="I230">
        <f t="shared" si="4"/>
        <v>0</v>
      </c>
      <c r="J230">
        <f t="shared" si="5"/>
        <v>2.1135500572567159</v>
      </c>
      <c r="K230">
        <f t="shared" si="6"/>
        <v>0</v>
      </c>
    </row>
    <row r="231" spans="2:11" x14ac:dyDescent="0.25">
      <c r="B231" t="s">
        <v>84</v>
      </c>
      <c r="C231" t="s">
        <v>913</v>
      </c>
      <c r="D231">
        <f t="shared" si="0"/>
        <v>0</v>
      </c>
      <c r="E231">
        <f t="shared" si="1"/>
        <v>0</v>
      </c>
      <c r="F231">
        <f t="shared" si="2"/>
        <v>0</v>
      </c>
      <c r="G231">
        <f t="shared" si="3"/>
        <v>20740.206894325067</v>
      </c>
      <c r="H231">
        <f>G231/'Assumptions for MET distro'!$B$12</f>
        <v>15004.627118940838</v>
      </c>
      <c r="I231">
        <f t="shared" si="4"/>
        <v>0</v>
      </c>
      <c r="J231">
        <f t="shared" si="5"/>
        <v>8.4508353152545936</v>
      </c>
      <c r="K231">
        <f t="shared" si="6"/>
        <v>0</v>
      </c>
    </row>
    <row r="232" spans="2:11" x14ac:dyDescent="0.25">
      <c r="B232" t="s">
        <v>913</v>
      </c>
      <c r="C232" t="s">
        <v>136</v>
      </c>
      <c r="D232">
        <f t="shared" si="0"/>
        <v>264.13</v>
      </c>
      <c r="E232">
        <f t="shared" si="1"/>
        <v>1.5</v>
      </c>
      <c r="F232">
        <f t="shared" si="2"/>
        <v>35.227499999999999</v>
      </c>
      <c r="G232">
        <f t="shared" si="3"/>
        <v>5187.1162830364856</v>
      </c>
      <c r="H232">
        <f>G232/'Assumptions for MET distro'!$B$12</f>
        <v>3752.6503976604445</v>
      </c>
      <c r="I232">
        <f t="shared" si="4"/>
        <v>2411.2843750000002</v>
      </c>
      <c r="J232">
        <f t="shared" si="5"/>
        <v>2.1135500572567159</v>
      </c>
      <c r="K232">
        <f t="shared" si="6"/>
        <v>1190.1968501130002</v>
      </c>
    </row>
    <row r="233" spans="2:11" x14ac:dyDescent="0.25">
      <c r="B233" t="s">
        <v>913</v>
      </c>
      <c r="C233" t="s">
        <v>84</v>
      </c>
      <c r="D233">
        <f t="shared" si="0"/>
        <v>121.08499999999999</v>
      </c>
      <c r="E233">
        <f t="shared" si="1"/>
        <v>1.5</v>
      </c>
      <c r="F233">
        <f t="shared" si="2"/>
        <v>35.227499999999999</v>
      </c>
      <c r="G233">
        <f t="shared" si="3"/>
        <v>20740.206894325067</v>
      </c>
      <c r="H233">
        <f>G233/'Assumptions for MET distro'!$B$12</f>
        <v>15004.627118940838</v>
      </c>
      <c r="I233">
        <f t="shared" si="4"/>
        <v>1264.8207720588234</v>
      </c>
      <c r="J233">
        <f t="shared" si="5"/>
        <v>8.4508353152545936</v>
      </c>
      <c r="K233">
        <f t="shared" si="6"/>
        <v>624.30865246323526</v>
      </c>
    </row>
    <row r="234" spans="2:11" x14ac:dyDescent="0.25">
      <c r="B234" t="s">
        <v>913</v>
      </c>
      <c r="C234" t="s">
        <v>265</v>
      </c>
      <c r="D234">
        <f t="shared" si="0"/>
        <v>141.215</v>
      </c>
      <c r="E234">
        <f t="shared" si="1"/>
        <v>1.5</v>
      </c>
      <c r="F234">
        <f t="shared" si="2"/>
        <v>35.227499999999999</v>
      </c>
      <c r="G234">
        <f t="shared" si="3"/>
        <v>13103.461984415384</v>
      </c>
      <c r="H234">
        <f>G234/'Assumptions for MET distro'!$B$12</f>
        <v>9479.7781933972183</v>
      </c>
      <c r="I234">
        <f t="shared" si="4"/>
        <v>1426.1568014705883</v>
      </c>
      <c r="J234">
        <f t="shared" si="5"/>
        <v>5.339155961857494</v>
      </c>
      <c r="K234">
        <f t="shared" si="6"/>
        <v>703.94323891288241</v>
      </c>
    </row>
    <row r="235" spans="2:11" x14ac:dyDescent="0.25">
      <c r="B235" t="s">
        <v>587</v>
      </c>
      <c r="C235" t="s">
        <v>927</v>
      </c>
      <c r="D235">
        <f t="shared" si="0"/>
        <v>161.04</v>
      </c>
      <c r="E235">
        <f t="shared" si="1"/>
        <v>1.5</v>
      </c>
      <c r="F235">
        <f t="shared" si="2"/>
        <v>35.227499999999999</v>
      </c>
      <c r="G235">
        <f t="shared" si="3"/>
        <v>16198.168216635086</v>
      </c>
      <c r="H235">
        <f>G235/'Assumptions for MET distro'!$B$12</f>
        <v>11718.661985333954</v>
      </c>
      <c r="I235">
        <f t="shared" si="4"/>
        <v>1585.048345588235</v>
      </c>
      <c r="J235">
        <f t="shared" si="5"/>
        <v>6.6001295312550434</v>
      </c>
      <c r="K235">
        <f t="shared" si="6"/>
        <v>782.37124071935284</v>
      </c>
    </row>
    <row r="236" spans="2:11" x14ac:dyDescent="0.25">
      <c r="B236" t="s">
        <v>927</v>
      </c>
      <c r="C236" t="s">
        <v>84</v>
      </c>
      <c r="D236">
        <f t="shared" si="0"/>
        <v>36.295000000000002</v>
      </c>
      <c r="E236">
        <f t="shared" si="1"/>
        <v>1.5</v>
      </c>
      <c r="F236">
        <f t="shared" si="2"/>
        <v>35.227499999999999</v>
      </c>
      <c r="G236">
        <f t="shared" si="3"/>
        <v>3957.7801239872315</v>
      </c>
      <c r="H236">
        <f>G236/'Assumptions for MET distro'!$B$12</f>
        <v>2863.2797773793072</v>
      </c>
      <c r="I236">
        <f t="shared" si="4"/>
        <v>585.25386029411777</v>
      </c>
      <c r="J236">
        <f t="shared" si="5"/>
        <v>1.6126429312986095</v>
      </c>
      <c r="K236">
        <f t="shared" si="6"/>
        <v>288.87812166017653</v>
      </c>
    </row>
    <row r="237" spans="2:11" x14ac:dyDescent="0.25">
      <c r="B237" t="s">
        <v>587</v>
      </c>
      <c r="C237" t="s">
        <v>926</v>
      </c>
      <c r="D237">
        <f t="shared" si="0"/>
        <v>0</v>
      </c>
      <c r="E237">
        <f t="shared" si="1"/>
        <v>0</v>
      </c>
      <c r="F237">
        <f t="shared" si="2"/>
        <v>0</v>
      </c>
      <c r="G237">
        <f t="shared" si="3"/>
        <v>37095.874685139366</v>
      </c>
      <c r="H237">
        <f>G237/'Assumptions for MET distro'!$B$12</f>
        <v>26837.233116212192</v>
      </c>
      <c r="I237">
        <f t="shared" si="4"/>
        <v>0</v>
      </c>
      <c r="J237">
        <f t="shared" si="5"/>
        <v>15.115139855485824</v>
      </c>
      <c r="K237">
        <f t="shared" si="6"/>
        <v>0</v>
      </c>
    </row>
    <row r="238" spans="2:11" x14ac:dyDescent="0.25">
      <c r="B238" t="s">
        <v>926</v>
      </c>
      <c r="C238" t="s">
        <v>796</v>
      </c>
      <c r="D238">
        <f t="shared" si="0"/>
        <v>0</v>
      </c>
      <c r="E238">
        <f t="shared" si="1"/>
        <v>0</v>
      </c>
      <c r="F238">
        <f t="shared" si="2"/>
        <v>0</v>
      </c>
      <c r="G238">
        <f t="shared" si="3"/>
        <v>3.0500000000000002E-3</v>
      </c>
      <c r="H238">
        <f>G238/'Assumptions for MET distro'!$B$12</f>
        <v>2.2065408000000006E-3</v>
      </c>
      <c r="I238">
        <f t="shared" si="4"/>
        <v>0</v>
      </c>
      <c r="J238">
        <f t="shared" si="5"/>
        <v>1.2427575020275754E-6</v>
      </c>
      <c r="K238">
        <f t="shared" si="6"/>
        <v>0</v>
      </c>
    </row>
    <row r="239" spans="2:11" x14ac:dyDescent="0.25">
      <c r="B239" t="s">
        <v>914</v>
      </c>
      <c r="C239" t="s">
        <v>919</v>
      </c>
      <c r="D239">
        <f t="shared" si="0"/>
        <v>1.22</v>
      </c>
      <c r="E239">
        <f t="shared" si="1"/>
        <v>1.5</v>
      </c>
      <c r="F239">
        <f t="shared" si="2"/>
        <v>35.227499999999999</v>
      </c>
      <c r="G239">
        <f t="shared" si="3"/>
        <v>4066.8419534379786</v>
      </c>
      <c r="H239">
        <f>G239/'Assumptions for MET distro'!$B$12</f>
        <v>2942.1812122664269</v>
      </c>
      <c r="I239">
        <f t="shared" si="4"/>
        <v>304.13805147058821</v>
      </c>
      <c r="J239">
        <f t="shared" si="5"/>
        <v>1.6570814253100088</v>
      </c>
      <c r="K239">
        <f t="shared" si="6"/>
        <v>150.12088769488233</v>
      </c>
    </row>
    <row r="240" spans="2:11" x14ac:dyDescent="0.25">
      <c r="B240" t="s">
        <v>919</v>
      </c>
      <c r="C240" t="s">
        <v>795</v>
      </c>
      <c r="D240">
        <f t="shared" si="0"/>
        <v>0</v>
      </c>
      <c r="E240">
        <f t="shared" si="1"/>
        <v>0</v>
      </c>
      <c r="F240">
        <f t="shared" si="2"/>
        <v>0</v>
      </c>
      <c r="G240">
        <f t="shared" si="3"/>
        <v>3.0500000000000002E-3</v>
      </c>
      <c r="H240">
        <f>G240/'Assumptions for MET distro'!$B$12</f>
        <v>2.2065408000000006E-3</v>
      </c>
      <c r="I240">
        <f t="shared" si="4"/>
        <v>0</v>
      </c>
      <c r="J240">
        <f t="shared" si="5"/>
        <v>1.2427575020275754E-6</v>
      </c>
      <c r="K240">
        <f t="shared" si="6"/>
        <v>0</v>
      </c>
    </row>
    <row r="241" spans="2:11" x14ac:dyDescent="0.25">
      <c r="B241" t="s">
        <v>795</v>
      </c>
      <c r="C241" t="s">
        <v>762</v>
      </c>
      <c r="D241">
        <f t="shared" si="0"/>
        <v>0</v>
      </c>
      <c r="E241">
        <f t="shared" si="1"/>
        <v>0</v>
      </c>
      <c r="F241">
        <f t="shared" si="2"/>
        <v>0</v>
      </c>
      <c r="G241">
        <f t="shared" si="3"/>
        <v>3.0500000000000002E-3</v>
      </c>
      <c r="H241">
        <f>G241/'Assumptions for MET distro'!$B$12</f>
        <v>2.2065408000000006E-3</v>
      </c>
      <c r="I241">
        <f t="shared" si="4"/>
        <v>0</v>
      </c>
      <c r="J241">
        <f t="shared" si="5"/>
        <v>1.2427575020275754E-6</v>
      </c>
      <c r="K241">
        <f t="shared" si="6"/>
        <v>0</v>
      </c>
    </row>
    <row r="242" spans="2:11" x14ac:dyDescent="0.25">
      <c r="B242" t="s">
        <v>918</v>
      </c>
      <c r="C242" t="s">
        <v>113</v>
      </c>
      <c r="D242">
        <f t="shared" si="0"/>
        <v>0</v>
      </c>
      <c r="E242">
        <f t="shared" si="1"/>
        <v>0</v>
      </c>
      <c r="F242">
        <f t="shared" si="2"/>
        <v>0</v>
      </c>
      <c r="G242">
        <f t="shared" si="3"/>
        <v>3842.8281108229917</v>
      </c>
      <c r="H242">
        <f>G242/'Assumptions for MET distro'!$B$12</f>
        <v>2780.1170537435587</v>
      </c>
      <c r="I242">
        <f t="shared" si="4"/>
        <v>0</v>
      </c>
      <c r="J242">
        <f t="shared" si="5"/>
        <v>1.5658044143369596</v>
      </c>
      <c r="K242">
        <f t="shared" si="6"/>
        <v>0</v>
      </c>
    </row>
    <row r="243" spans="2:11" x14ac:dyDescent="0.25">
      <c r="B243" t="s">
        <v>918</v>
      </c>
      <c r="C243" t="s">
        <v>783</v>
      </c>
      <c r="D243">
        <f t="shared" si="0"/>
        <v>0</v>
      </c>
      <c r="E243">
        <f t="shared" si="1"/>
        <v>0</v>
      </c>
      <c r="F243">
        <f t="shared" si="2"/>
        <v>0</v>
      </c>
      <c r="G243">
        <f t="shared" si="3"/>
        <v>3.0500000000000002E-3</v>
      </c>
      <c r="H243">
        <f>G243/'Assumptions for MET distro'!$B$12</f>
        <v>2.2065408000000006E-3</v>
      </c>
      <c r="I243">
        <f t="shared" si="4"/>
        <v>0</v>
      </c>
      <c r="J243">
        <f t="shared" si="5"/>
        <v>1.2427575020275754E-6</v>
      </c>
      <c r="K243">
        <f t="shared" si="6"/>
        <v>0</v>
      </c>
    </row>
    <row r="244" spans="2:11" x14ac:dyDescent="0.25">
      <c r="B244" t="s">
        <v>922</v>
      </c>
      <c r="C244" t="s">
        <v>783</v>
      </c>
      <c r="D244">
        <f t="shared" si="0"/>
        <v>0</v>
      </c>
      <c r="E244">
        <f t="shared" si="1"/>
        <v>0</v>
      </c>
      <c r="F244">
        <f t="shared" si="2"/>
        <v>0</v>
      </c>
      <c r="G244">
        <f t="shared" si="3"/>
        <v>3.0500000000000002E-3</v>
      </c>
      <c r="H244">
        <f>G244/'Assumptions for MET distro'!$B$12</f>
        <v>2.2065408000000006E-3</v>
      </c>
      <c r="I244">
        <f t="shared" si="4"/>
        <v>0</v>
      </c>
      <c r="J244">
        <f t="shared" si="5"/>
        <v>1.2427575020275754E-6</v>
      </c>
      <c r="K244">
        <f t="shared" si="6"/>
        <v>0</v>
      </c>
    </row>
    <row r="245" spans="2:11" x14ac:dyDescent="0.25">
      <c r="B245" t="s">
        <v>783</v>
      </c>
      <c r="C245" t="s">
        <v>701</v>
      </c>
      <c r="D245">
        <f t="shared" si="0"/>
        <v>0</v>
      </c>
      <c r="E245">
        <f t="shared" si="1"/>
        <v>0</v>
      </c>
      <c r="F245">
        <f t="shared" si="2"/>
        <v>0</v>
      </c>
      <c r="G245">
        <f t="shared" si="3"/>
        <v>3.0500000000000002E-3</v>
      </c>
      <c r="H245">
        <f>G245/'Assumptions for MET distro'!$B$12</f>
        <v>2.2065408000000006E-3</v>
      </c>
      <c r="I245">
        <f t="shared" si="4"/>
        <v>0</v>
      </c>
      <c r="J245">
        <f t="shared" si="5"/>
        <v>1.2427575020275754E-6</v>
      </c>
      <c r="K245">
        <f t="shared" si="6"/>
        <v>0</v>
      </c>
    </row>
    <row r="246" spans="2:11" x14ac:dyDescent="0.25">
      <c r="B246" t="s">
        <v>783</v>
      </c>
      <c r="C246" t="s">
        <v>723</v>
      </c>
      <c r="D246">
        <f t="shared" si="0"/>
        <v>0</v>
      </c>
      <c r="E246">
        <f t="shared" si="1"/>
        <v>0</v>
      </c>
      <c r="F246">
        <f t="shared" si="2"/>
        <v>0</v>
      </c>
      <c r="G246">
        <f t="shared" si="3"/>
        <v>3.0500000000000002E-3</v>
      </c>
      <c r="H246">
        <f>G246/'Assumptions for MET distro'!$B$12</f>
        <v>2.2065408000000006E-3</v>
      </c>
      <c r="I246">
        <f t="shared" si="4"/>
        <v>0</v>
      </c>
      <c r="J246">
        <f t="shared" si="5"/>
        <v>1.2427575020275754E-6</v>
      </c>
      <c r="K246">
        <f t="shared" si="6"/>
        <v>0</v>
      </c>
    </row>
    <row r="247" spans="2:11" x14ac:dyDescent="0.25">
      <c r="B247" t="s">
        <v>783</v>
      </c>
      <c r="C247" t="s">
        <v>176</v>
      </c>
      <c r="D247">
        <f t="shared" si="0"/>
        <v>0</v>
      </c>
      <c r="E247">
        <f t="shared" si="1"/>
        <v>0</v>
      </c>
      <c r="F247">
        <f t="shared" si="2"/>
        <v>0</v>
      </c>
      <c r="G247">
        <f t="shared" si="3"/>
        <v>3.0500000000000002E-3</v>
      </c>
      <c r="H247">
        <f>G247/'Assumptions for MET distro'!$B$12</f>
        <v>2.2065408000000006E-3</v>
      </c>
      <c r="I247">
        <f t="shared" si="4"/>
        <v>0</v>
      </c>
      <c r="J247">
        <f t="shared" si="5"/>
        <v>1.2427575020275754E-6</v>
      </c>
      <c r="K247">
        <f t="shared" si="6"/>
        <v>0</v>
      </c>
    </row>
    <row r="248" spans="2:11" x14ac:dyDescent="0.25">
      <c r="B248" t="s">
        <v>918</v>
      </c>
      <c r="C248" t="s">
        <v>589</v>
      </c>
      <c r="D248">
        <f t="shared" si="0"/>
        <v>0</v>
      </c>
      <c r="E248">
        <f t="shared" si="1"/>
        <v>0</v>
      </c>
      <c r="F248">
        <f t="shared" si="2"/>
        <v>0</v>
      </c>
      <c r="G248">
        <f t="shared" si="3"/>
        <v>4320.032223943489</v>
      </c>
      <c r="H248">
        <f>G248/'Assumptions for MET distro'!$B$12</f>
        <v>3125.3532326052614</v>
      </c>
      <c r="I248">
        <f t="shared" si="4"/>
        <v>0</v>
      </c>
      <c r="J248">
        <f t="shared" si="5"/>
        <v>1.7602467066579153</v>
      </c>
      <c r="K248">
        <f t="shared" si="6"/>
        <v>0</v>
      </c>
    </row>
    <row r="249" spans="2:11" x14ac:dyDescent="0.25">
      <c r="B249" t="s">
        <v>783</v>
      </c>
      <c r="C249" t="s">
        <v>40</v>
      </c>
      <c r="D249">
        <f t="shared" si="0"/>
        <v>0</v>
      </c>
      <c r="E249">
        <f t="shared" si="1"/>
        <v>0</v>
      </c>
      <c r="F249">
        <f t="shared" si="2"/>
        <v>0</v>
      </c>
      <c r="G249">
        <f t="shared" si="3"/>
        <v>3.0500000000000002E-3</v>
      </c>
      <c r="H249">
        <f>G249/'Assumptions for MET distro'!$B$12</f>
        <v>2.2065408000000006E-3</v>
      </c>
      <c r="I249">
        <f t="shared" si="4"/>
        <v>0</v>
      </c>
      <c r="J249">
        <f t="shared" si="5"/>
        <v>1.2427575020275754E-6</v>
      </c>
      <c r="K249">
        <f t="shared" si="6"/>
        <v>0</v>
      </c>
    </row>
    <row r="250" spans="2:11" x14ac:dyDescent="0.25">
      <c r="B250" t="s">
        <v>918</v>
      </c>
      <c r="C250" t="s">
        <v>568</v>
      </c>
      <c r="D250">
        <f t="shared" si="0"/>
        <v>5.49</v>
      </c>
      <c r="E250">
        <f t="shared" si="1"/>
        <v>1.5</v>
      </c>
      <c r="F250">
        <f t="shared" si="2"/>
        <v>35.227499999999999</v>
      </c>
      <c r="G250">
        <f t="shared" si="3"/>
        <v>2921.5323638857953</v>
      </c>
      <c r="H250">
        <f>G250/'Assumptions for MET distro'!$B$12</f>
        <v>2113.6001178473625</v>
      </c>
      <c r="I250">
        <f t="shared" si="4"/>
        <v>338.36084558823529</v>
      </c>
      <c r="J250">
        <f t="shared" si="5"/>
        <v>1.1904118893886648</v>
      </c>
      <c r="K250">
        <f t="shared" si="6"/>
        <v>167.01307269935296</v>
      </c>
    </row>
    <row r="251" spans="2:11" x14ac:dyDescent="0.25">
      <c r="B251" t="s">
        <v>783</v>
      </c>
      <c r="C251" t="s">
        <v>710</v>
      </c>
      <c r="D251">
        <f t="shared" si="0"/>
        <v>0</v>
      </c>
      <c r="E251">
        <f t="shared" si="1"/>
        <v>0</v>
      </c>
      <c r="F251">
        <f t="shared" si="2"/>
        <v>0</v>
      </c>
      <c r="G251">
        <f t="shared" si="3"/>
        <v>3.0500000000000002E-3</v>
      </c>
      <c r="H251">
        <f>G251/'Assumptions for MET distro'!$B$12</f>
        <v>2.2065408000000006E-3</v>
      </c>
      <c r="I251">
        <f t="shared" si="4"/>
        <v>0</v>
      </c>
      <c r="J251">
        <f t="shared" si="5"/>
        <v>1.2427575020275754E-6</v>
      </c>
      <c r="K251">
        <f t="shared" si="6"/>
        <v>0</v>
      </c>
    </row>
    <row r="252" spans="2:11" x14ac:dyDescent="0.25">
      <c r="B252" t="s">
        <v>783</v>
      </c>
      <c r="C252" t="s">
        <v>599</v>
      </c>
      <c r="D252">
        <f t="shared" si="0"/>
        <v>0</v>
      </c>
      <c r="E252">
        <f t="shared" si="1"/>
        <v>0</v>
      </c>
      <c r="F252">
        <f t="shared" si="2"/>
        <v>0</v>
      </c>
      <c r="G252">
        <f t="shared" si="3"/>
        <v>3.0500000000000002E-3</v>
      </c>
      <c r="H252">
        <f>G252/'Assumptions for MET distro'!$B$12</f>
        <v>2.2065408000000006E-3</v>
      </c>
      <c r="I252">
        <f t="shared" si="4"/>
        <v>0</v>
      </c>
      <c r="J252">
        <f t="shared" si="5"/>
        <v>1.2427575020275754E-6</v>
      </c>
      <c r="K252">
        <f t="shared" si="6"/>
        <v>0</v>
      </c>
    </row>
    <row r="253" spans="2:11" x14ac:dyDescent="0.25">
      <c r="B253" t="s">
        <v>783</v>
      </c>
      <c r="C253" t="s">
        <v>325</v>
      </c>
      <c r="D253">
        <f t="shared" si="0"/>
        <v>0</v>
      </c>
      <c r="E253">
        <f t="shared" si="1"/>
        <v>0</v>
      </c>
      <c r="F253">
        <f t="shared" si="2"/>
        <v>0</v>
      </c>
      <c r="G253">
        <f t="shared" si="3"/>
        <v>3.0500000000000002E-3</v>
      </c>
      <c r="H253">
        <f>G253/'Assumptions for MET distro'!$B$12</f>
        <v>2.2065408000000006E-3</v>
      </c>
      <c r="I253">
        <f t="shared" si="4"/>
        <v>0</v>
      </c>
      <c r="J253">
        <f t="shared" si="5"/>
        <v>1.2427575020275754E-6</v>
      </c>
      <c r="K253">
        <f t="shared" si="6"/>
        <v>0</v>
      </c>
    </row>
    <row r="254" spans="2:11" x14ac:dyDescent="0.25">
      <c r="B254" t="s">
        <v>783</v>
      </c>
      <c r="C254" t="s">
        <v>359</v>
      </c>
      <c r="D254">
        <f t="shared" si="0"/>
        <v>0</v>
      </c>
      <c r="E254">
        <f t="shared" si="1"/>
        <v>0</v>
      </c>
      <c r="F254">
        <f t="shared" si="2"/>
        <v>0</v>
      </c>
      <c r="G254">
        <f t="shared" si="3"/>
        <v>3.0500000000000002E-3</v>
      </c>
      <c r="H254">
        <f>G254/'Assumptions for MET distro'!$B$12</f>
        <v>2.2065408000000006E-3</v>
      </c>
      <c r="I254">
        <f t="shared" si="4"/>
        <v>0</v>
      </c>
      <c r="J254">
        <f t="shared" si="5"/>
        <v>1.2427575020275754E-6</v>
      </c>
      <c r="K254">
        <f t="shared" si="6"/>
        <v>0</v>
      </c>
    </row>
    <row r="255" spans="2:11" x14ac:dyDescent="0.25">
      <c r="B255" t="s">
        <v>783</v>
      </c>
      <c r="C255" t="s">
        <v>711</v>
      </c>
      <c r="D255">
        <f t="shared" si="0"/>
        <v>0</v>
      </c>
      <c r="E255">
        <f t="shared" si="1"/>
        <v>0</v>
      </c>
      <c r="F255">
        <f t="shared" si="2"/>
        <v>0</v>
      </c>
      <c r="G255">
        <f t="shared" si="3"/>
        <v>3.0500000000000002E-3</v>
      </c>
      <c r="H255">
        <f>G255/'Assumptions for MET distro'!$B$12</f>
        <v>2.2065408000000006E-3</v>
      </c>
      <c r="I255">
        <f t="shared" si="4"/>
        <v>0</v>
      </c>
      <c r="J255">
        <f t="shared" si="5"/>
        <v>1.2427575020275754E-6</v>
      </c>
      <c r="K255">
        <f t="shared" si="6"/>
        <v>0</v>
      </c>
    </row>
    <row r="256" spans="2:11" x14ac:dyDescent="0.25">
      <c r="B256" t="s">
        <v>783</v>
      </c>
      <c r="C256" t="s">
        <v>716</v>
      </c>
      <c r="D256">
        <f t="shared" si="0"/>
        <v>0</v>
      </c>
      <c r="E256">
        <f t="shared" si="1"/>
        <v>0</v>
      </c>
      <c r="F256">
        <f t="shared" si="2"/>
        <v>0</v>
      </c>
      <c r="G256">
        <f t="shared" si="3"/>
        <v>3.0500000000000002E-3</v>
      </c>
      <c r="H256">
        <f>G256/'Assumptions for MET distro'!$B$12</f>
        <v>2.2065408000000006E-3</v>
      </c>
      <c r="I256">
        <f t="shared" si="4"/>
        <v>0</v>
      </c>
      <c r="J256">
        <f t="shared" si="5"/>
        <v>1.2427575020275754E-6</v>
      </c>
      <c r="K256">
        <f t="shared" si="6"/>
        <v>0</v>
      </c>
    </row>
    <row r="257" spans="2:11" x14ac:dyDescent="0.25">
      <c r="B257" t="s">
        <v>922</v>
      </c>
      <c r="C257" t="s">
        <v>339</v>
      </c>
      <c r="D257">
        <f t="shared" si="0"/>
        <v>61.61</v>
      </c>
      <c r="E257">
        <f t="shared" si="1"/>
        <v>1.5</v>
      </c>
      <c r="F257">
        <f t="shared" si="2"/>
        <v>35.227499999999999</v>
      </c>
      <c r="G257">
        <f t="shared" si="3"/>
        <v>9925.9232367740187</v>
      </c>
      <c r="H257">
        <f>G257/'Assumptions for MET distro'!$B$12</f>
        <v>7180.9687211835853</v>
      </c>
      <c r="I257">
        <f t="shared" si="4"/>
        <v>788.14613970588232</v>
      </c>
      <c r="J257">
        <f t="shared" si="5"/>
        <v>4.0444313334592596</v>
      </c>
      <c r="K257">
        <f t="shared" si="6"/>
        <v>389.02464704382356</v>
      </c>
    </row>
    <row r="258" spans="2:11" x14ac:dyDescent="0.25">
      <c r="B258" t="s">
        <v>198</v>
      </c>
      <c r="C258" t="s">
        <v>917</v>
      </c>
      <c r="D258">
        <f t="shared" si="0"/>
        <v>0</v>
      </c>
      <c r="E258">
        <f t="shared" si="1"/>
        <v>0</v>
      </c>
      <c r="F258">
        <f t="shared" si="2"/>
        <v>0</v>
      </c>
      <c r="G258">
        <f t="shared" si="3"/>
        <v>6756.3617329927592</v>
      </c>
      <c r="H258">
        <f>G258/'Assumptions for MET distro'!$B$12</f>
        <v>4887.9304339040109</v>
      </c>
      <c r="I258">
        <f t="shared" si="4"/>
        <v>0</v>
      </c>
      <c r="J258">
        <f t="shared" si="5"/>
        <v>2.7529571246192726</v>
      </c>
      <c r="K258">
        <f t="shared" si="6"/>
        <v>0</v>
      </c>
    </row>
    <row r="259" spans="2:11" x14ac:dyDescent="0.25">
      <c r="B259" t="s">
        <v>917</v>
      </c>
      <c r="C259" t="s">
        <v>198</v>
      </c>
      <c r="D259">
        <f t="shared" si="0"/>
        <v>38.43</v>
      </c>
      <c r="E259">
        <f t="shared" si="1"/>
        <v>1.5</v>
      </c>
      <c r="F259">
        <f t="shared" si="2"/>
        <v>35.227499999999999</v>
      </c>
      <c r="G259">
        <f t="shared" si="3"/>
        <v>6756.3617329927592</v>
      </c>
      <c r="H259">
        <f>G259/'Assumptions for MET distro'!$B$12</f>
        <v>4887.9304339040109</v>
      </c>
      <c r="I259">
        <f t="shared" si="4"/>
        <v>602.36525735294106</v>
      </c>
      <c r="J259">
        <f t="shared" si="5"/>
        <v>2.7529571246192726</v>
      </c>
      <c r="K259">
        <f t="shared" si="6"/>
        <v>297.32421416241169</v>
      </c>
    </row>
    <row r="260" spans="2:11" x14ac:dyDescent="0.25">
      <c r="B260" t="s">
        <v>917</v>
      </c>
      <c r="C260" t="s">
        <v>796</v>
      </c>
      <c r="D260">
        <f t="shared" si="0"/>
        <v>0</v>
      </c>
      <c r="E260">
        <f t="shared" si="1"/>
        <v>0</v>
      </c>
      <c r="F260">
        <f t="shared" si="2"/>
        <v>0</v>
      </c>
      <c r="G260">
        <f t="shared" si="3"/>
        <v>3.0500000000000002E-3</v>
      </c>
      <c r="H260">
        <f>G260/'Assumptions for MET distro'!$B$12</f>
        <v>2.2065408000000006E-3</v>
      </c>
      <c r="I260">
        <f t="shared" si="4"/>
        <v>0</v>
      </c>
      <c r="J260">
        <f t="shared" si="5"/>
        <v>1.2427575020275754E-6</v>
      </c>
      <c r="K260">
        <f t="shared" si="6"/>
        <v>0</v>
      </c>
    </row>
    <row r="261" spans="2:11" x14ac:dyDescent="0.25">
      <c r="B261" t="s">
        <v>928</v>
      </c>
      <c r="C261" t="s">
        <v>796</v>
      </c>
      <c r="D261">
        <f t="shared" si="0"/>
        <v>0</v>
      </c>
      <c r="E261">
        <f t="shared" si="1"/>
        <v>0</v>
      </c>
      <c r="F261">
        <f t="shared" si="2"/>
        <v>0</v>
      </c>
      <c r="G261">
        <f t="shared" si="3"/>
        <v>3.0500000000000002E-3</v>
      </c>
      <c r="H261">
        <f>G261/'Assumptions for MET distro'!$B$12</f>
        <v>2.2065408000000006E-3</v>
      </c>
      <c r="I261">
        <f t="shared" si="4"/>
        <v>0</v>
      </c>
      <c r="J261">
        <f t="shared" si="5"/>
        <v>1.2427575020275754E-6</v>
      </c>
      <c r="K261">
        <f t="shared" si="6"/>
        <v>0</v>
      </c>
    </row>
    <row r="262" spans="2:11" x14ac:dyDescent="0.25">
      <c r="B262" t="s">
        <v>928</v>
      </c>
      <c r="C262" t="s">
        <v>792</v>
      </c>
      <c r="D262">
        <f t="shared" si="0"/>
        <v>0</v>
      </c>
      <c r="E262">
        <f t="shared" si="1"/>
        <v>0</v>
      </c>
      <c r="F262">
        <f t="shared" si="2"/>
        <v>0</v>
      </c>
      <c r="G262">
        <f t="shared" si="3"/>
        <v>3.0500000000000002E-3</v>
      </c>
      <c r="H262">
        <f>G262/'Assumptions for MET distro'!$B$12</f>
        <v>2.2065408000000006E-3</v>
      </c>
      <c r="I262">
        <f t="shared" si="4"/>
        <v>0</v>
      </c>
      <c r="J262">
        <f t="shared" si="5"/>
        <v>1.2427575020275754E-6</v>
      </c>
      <c r="K262">
        <f t="shared" si="6"/>
        <v>0</v>
      </c>
    </row>
    <row r="263" spans="2:11" x14ac:dyDescent="0.25">
      <c r="B263" t="s">
        <v>922</v>
      </c>
      <c r="C263" t="s">
        <v>792</v>
      </c>
      <c r="D263">
        <f t="shared" si="0"/>
        <v>0</v>
      </c>
      <c r="E263">
        <f t="shared" si="1"/>
        <v>0</v>
      </c>
      <c r="F263">
        <f t="shared" si="2"/>
        <v>0</v>
      </c>
      <c r="G263">
        <f t="shared" si="3"/>
        <v>3.0500000000000002E-3</v>
      </c>
      <c r="H263">
        <f>G263/'Assumptions for MET distro'!$B$12</f>
        <v>2.2065408000000006E-3</v>
      </c>
      <c r="I263">
        <f t="shared" si="4"/>
        <v>0</v>
      </c>
      <c r="J263">
        <f t="shared" si="5"/>
        <v>1.2427575020275754E-6</v>
      </c>
      <c r="K263">
        <f t="shared" si="6"/>
        <v>0</v>
      </c>
    </row>
    <row r="264" spans="2:11" x14ac:dyDescent="0.25">
      <c r="B264" t="s">
        <v>922</v>
      </c>
      <c r="C264" t="s">
        <v>742</v>
      </c>
      <c r="D264">
        <f t="shared" si="0"/>
        <v>0</v>
      </c>
      <c r="E264">
        <f t="shared" si="1"/>
        <v>0</v>
      </c>
      <c r="F264">
        <f t="shared" si="2"/>
        <v>0</v>
      </c>
      <c r="G264">
        <f t="shared" si="3"/>
        <v>3.0500000000000002E-3</v>
      </c>
      <c r="H264">
        <f>G264/'Assumptions for MET distro'!$B$12</f>
        <v>2.2065408000000006E-3</v>
      </c>
      <c r="I264">
        <f t="shared" si="4"/>
        <v>0</v>
      </c>
      <c r="J264">
        <f t="shared" si="5"/>
        <v>1.2427575020275754E-6</v>
      </c>
      <c r="K264">
        <f t="shared" si="6"/>
        <v>0</v>
      </c>
    </row>
    <row r="265" spans="2:11" x14ac:dyDescent="0.25">
      <c r="B265" t="s">
        <v>922</v>
      </c>
      <c r="C265" t="s">
        <v>915</v>
      </c>
      <c r="D265">
        <f t="shared" si="0"/>
        <v>0</v>
      </c>
      <c r="E265">
        <f t="shared" si="1"/>
        <v>0</v>
      </c>
      <c r="F265">
        <f t="shared" si="2"/>
        <v>0</v>
      </c>
      <c r="G265">
        <f t="shared" si="3"/>
        <v>35317.098552483018</v>
      </c>
      <c r="H265">
        <f>G265/'Assumptions for MET distro'!$B$12</f>
        <v>25550.366850385159</v>
      </c>
      <c r="I265">
        <f t="shared" si="4"/>
        <v>0</v>
      </c>
      <c r="J265">
        <f t="shared" si="5"/>
        <v>14.390357106867372</v>
      </c>
      <c r="K265">
        <f t="shared" si="6"/>
        <v>0</v>
      </c>
    </row>
    <row r="266" spans="2:11" x14ac:dyDescent="0.25">
      <c r="B266" t="s">
        <v>783</v>
      </c>
      <c r="C266" t="s">
        <v>721</v>
      </c>
      <c r="D266">
        <f t="shared" si="0"/>
        <v>0</v>
      </c>
      <c r="E266">
        <f t="shared" si="1"/>
        <v>0</v>
      </c>
      <c r="F266">
        <f t="shared" si="2"/>
        <v>0</v>
      </c>
      <c r="G266">
        <f t="shared" si="3"/>
        <v>3.0500000000000002E-3</v>
      </c>
      <c r="H266">
        <f>G266/'Assumptions for MET distro'!$B$12</f>
        <v>2.2065408000000006E-3</v>
      </c>
      <c r="I266">
        <f t="shared" si="4"/>
        <v>0</v>
      </c>
      <c r="J266">
        <f t="shared" si="5"/>
        <v>1.2427575020275754E-6</v>
      </c>
      <c r="K266">
        <f t="shared" si="6"/>
        <v>0</v>
      </c>
    </row>
    <row r="267" spans="2:11" x14ac:dyDescent="0.25">
      <c r="B267" t="s">
        <v>921</v>
      </c>
      <c r="C267" t="s">
        <v>281</v>
      </c>
      <c r="D267">
        <f t="shared" si="0"/>
        <v>26.23</v>
      </c>
      <c r="E267">
        <f t="shared" si="1"/>
        <v>1.5</v>
      </c>
      <c r="F267">
        <f t="shared" si="2"/>
        <v>35.227499999999999</v>
      </c>
      <c r="G267">
        <f t="shared" si="3"/>
        <v>3009.9525152242413</v>
      </c>
      <c r="H267">
        <f>G267/'Assumptions for MET distro'!$B$12</f>
        <v>2177.5682068540691</v>
      </c>
      <c r="I267">
        <f t="shared" si="4"/>
        <v>504.5858455882352</v>
      </c>
      <c r="J267">
        <f t="shared" si="5"/>
        <v>1.2264396947677689</v>
      </c>
      <c r="K267">
        <f t="shared" si="6"/>
        <v>249.06082843535287</v>
      </c>
    </row>
    <row r="268" spans="2:11" x14ac:dyDescent="0.25">
      <c r="B268" t="s">
        <v>921</v>
      </c>
      <c r="C268" t="s">
        <v>624</v>
      </c>
      <c r="D268">
        <f t="shared" si="0"/>
        <v>0</v>
      </c>
      <c r="E268">
        <f t="shared" si="1"/>
        <v>0</v>
      </c>
      <c r="F268">
        <f t="shared" si="2"/>
        <v>0</v>
      </c>
      <c r="G268">
        <f t="shared" si="3"/>
        <v>6901.9764604093825</v>
      </c>
      <c r="H268">
        <f>G268/'Assumptions for MET distro'!$B$12</f>
        <v>4993.276282141931</v>
      </c>
      <c r="I268">
        <f t="shared" si="4"/>
        <v>0</v>
      </c>
      <c r="J268">
        <f t="shared" si="5"/>
        <v>2.8122895163906523</v>
      </c>
      <c r="K268">
        <f t="shared" si="6"/>
        <v>0</v>
      </c>
    </row>
    <row r="269" spans="2:11" x14ac:dyDescent="0.25">
      <c r="B269" t="s">
        <v>921</v>
      </c>
      <c r="C269" t="s">
        <v>915</v>
      </c>
      <c r="D269">
        <f t="shared" si="0"/>
        <v>0</v>
      </c>
      <c r="E269">
        <f t="shared" si="1"/>
        <v>0</v>
      </c>
      <c r="F269">
        <f t="shared" si="2"/>
        <v>0</v>
      </c>
      <c r="G269">
        <f t="shared" si="3"/>
        <v>53629.045842063068</v>
      </c>
      <c r="H269">
        <f>G269/'Assumptions for MET distro'!$B$12</f>
        <v>38798.254988715584</v>
      </c>
      <c r="I269">
        <f t="shared" si="4"/>
        <v>0</v>
      </c>
      <c r="J269">
        <f t="shared" si="5"/>
        <v>21.851770179280201</v>
      </c>
      <c r="K269">
        <f t="shared" si="6"/>
        <v>0</v>
      </c>
    </row>
    <row r="270" spans="2:11" x14ac:dyDescent="0.25">
      <c r="B270" t="s">
        <v>922</v>
      </c>
      <c r="C270" t="s">
        <v>619</v>
      </c>
      <c r="D270">
        <f t="shared" si="0"/>
        <v>82.655000000000001</v>
      </c>
      <c r="E270">
        <f t="shared" si="1"/>
        <v>1.5</v>
      </c>
      <c r="F270">
        <f t="shared" si="2"/>
        <v>35.227499999999999</v>
      </c>
      <c r="G270">
        <f t="shared" si="3"/>
        <v>12456.77381042729</v>
      </c>
      <c r="H270">
        <f>G270/'Assumptions for MET distro'!$B$12</f>
        <v>9011.9277537964881</v>
      </c>
      <c r="I270">
        <f t="shared" si="4"/>
        <v>956.81562499999984</v>
      </c>
      <c r="J270">
        <f t="shared" si="5"/>
        <v>5.0756554439243082</v>
      </c>
      <c r="K270">
        <f t="shared" si="6"/>
        <v>472.27898742299993</v>
      </c>
    </row>
    <row r="271" spans="2:11" x14ac:dyDescent="0.25">
      <c r="B271" t="s">
        <v>925</v>
      </c>
      <c r="C271" t="s">
        <v>730</v>
      </c>
      <c r="D271">
        <f t="shared" si="0"/>
        <v>0</v>
      </c>
      <c r="E271">
        <f t="shared" si="1"/>
        <v>0</v>
      </c>
      <c r="F271">
        <f t="shared" si="2"/>
        <v>0</v>
      </c>
      <c r="G271">
        <f t="shared" si="3"/>
        <v>3.0500000000000002E-3</v>
      </c>
      <c r="H271">
        <f>G271/'Assumptions for MET distro'!$B$12</f>
        <v>2.2065408000000006E-3</v>
      </c>
      <c r="I271">
        <f t="shared" si="4"/>
        <v>0</v>
      </c>
      <c r="J271">
        <f t="shared" si="5"/>
        <v>1.2427575020275754E-6</v>
      </c>
      <c r="K271">
        <f t="shared" si="6"/>
        <v>0</v>
      </c>
    </row>
    <row r="272" spans="2:11" x14ac:dyDescent="0.25">
      <c r="B272" t="s">
        <v>913</v>
      </c>
      <c r="C272" t="s">
        <v>786</v>
      </c>
      <c r="D272">
        <f t="shared" si="0"/>
        <v>0</v>
      </c>
      <c r="E272">
        <f t="shared" si="1"/>
        <v>0</v>
      </c>
      <c r="F272">
        <f t="shared" si="2"/>
        <v>0</v>
      </c>
      <c r="G272">
        <f t="shared" si="3"/>
        <v>3.0500000000000002E-3</v>
      </c>
      <c r="H272">
        <f>G272/'Assumptions for MET distro'!$B$12</f>
        <v>2.2065408000000006E-3</v>
      </c>
      <c r="I272">
        <f t="shared" si="4"/>
        <v>0</v>
      </c>
      <c r="J272">
        <f t="shared" si="5"/>
        <v>1.2427575020275754E-6</v>
      </c>
      <c r="K272">
        <f t="shared" si="6"/>
        <v>0</v>
      </c>
    </row>
    <row r="273" spans="2:11" x14ac:dyDescent="0.25">
      <c r="B273" t="s">
        <v>922</v>
      </c>
      <c r="C273" t="s">
        <v>796</v>
      </c>
      <c r="D273">
        <f t="shared" si="0"/>
        <v>0</v>
      </c>
      <c r="E273">
        <f t="shared" si="1"/>
        <v>0</v>
      </c>
      <c r="F273">
        <f t="shared" si="2"/>
        <v>0</v>
      </c>
      <c r="G273">
        <f t="shared" si="3"/>
        <v>3.0500000000000002E-3</v>
      </c>
      <c r="H273">
        <f>G273/'Assumptions for MET distro'!$B$12</f>
        <v>2.2065408000000006E-3</v>
      </c>
      <c r="I273">
        <f t="shared" si="4"/>
        <v>0</v>
      </c>
      <c r="J273">
        <f t="shared" si="5"/>
        <v>1.2427575020275754E-6</v>
      </c>
      <c r="K273">
        <f t="shared" si="6"/>
        <v>0</v>
      </c>
    </row>
    <row r="274" spans="2:11" x14ac:dyDescent="0.25">
      <c r="B274" t="s">
        <v>783</v>
      </c>
      <c r="C274" t="s">
        <v>578</v>
      </c>
      <c r="D274">
        <f t="shared" si="0"/>
        <v>0</v>
      </c>
      <c r="E274">
        <f t="shared" si="1"/>
        <v>0</v>
      </c>
      <c r="F274">
        <f t="shared" si="2"/>
        <v>0</v>
      </c>
      <c r="G274">
        <f t="shared" si="3"/>
        <v>3.0500000000000002E-3</v>
      </c>
      <c r="H274">
        <f>G274/'Assumptions for MET distro'!$B$12</f>
        <v>2.2065408000000006E-3</v>
      </c>
      <c r="I274">
        <f t="shared" si="4"/>
        <v>0</v>
      </c>
      <c r="J274">
        <f t="shared" si="5"/>
        <v>1.2427575020275754E-6</v>
      </c>
      <c r="K274">
        <f t="shared" si="6"/>
        <v>0</v>
      </c>
    </row>
    <row r="275" spans="2:11" x14ac:dyDescent="0.25">
      <c r="B275" t="s">
        <v>783</v>
      </c>
      <c r="C275" t="s">
        <v>309</v>
      </c>
      <c r="D275">
        <f t="shared" si="0"/>
        <v>0</v>
      </c>
      <c r="E275">
        <f t="shared" si="1"/>
        <v>0</v>
      </c>
      <c r="F275">
        <f t="shared" si="2"/>
        <v>0</v>
      </c>
      <c r="G275">
        <f t="shared" si="3"/>
        <v>3.0500000000000002E-3</v>
      </c>
      <c r="H275">
        <f>G275/'Assumptions for MET distro'!$B$12</f>
        <v>2.2065408000000006E-3</v>
      </c>
      <c r="I275">
        <f t="shared" si="4"/>
        <v>0</v>
      </c>
      <c r="J275">
        <f t="shared" si="5"/>
        <v>1.2427575020275754E-6</v>
      </c>
      <c r="K275">
        <f t="shared" si="6"/>
        <v>0</v>
      </c>
    </row>
    <row r="276" spans="2:11" x14ac:dyDescent="0.25">
      <c r="B276" t="s">
        <v>783</v>
      </c>
      <c r="C276" t="s">
        <v>354</v>
      </c>
      <c r="D276">
        <f t="shared" si="0"/>
        <v>0</v>
      </c>
      <c r="E276">
        <f t="shared" si="1"/>
        <v>0</v>
      </c>
      <c r="F276">
        <f t="shared" si="2"/>
        <v>0</v>
      </c>
      <c r="G276">
        <f t="shared" si="3"/>
        <v>3.0500000000000002E-3</v>
      </c>
      <c r="H276">
        <f>G276/'Assumptions for MET distro'!$B$12</f>
        <v>2.2065408000000006E-3</v>
      </c>
      <c r="I276">
        <f t="shared" si="4"/>
        <v>0</v>
      </c>
      <c r="J276">
        <f t="shared" si="5"/>
        <v>1.2427575020275754E-6</v>
      </c>
      <c r="K276">
        <f t="shared" si="6"/>
        <v>0</v>
      </c>
    </row>
    <row r="277" spans="2:11" x14ac:dyDescent="0.25">
      <c r="B277" t="s">
        <v>795</v>
      </c>
      <c r="C277" t="s">
        <v>758</v>
      </c>
      <c r="D277">
        <f t="shared" si="0"/>
        <v>0</v>
      </c>
      <c r="E277">
        <f t="shared" si="1"/>
        <v>0</v>
      </c>
      <c r="F277">
        <f t="shared" si="2"/>
        <v>0</v>
      </c>
      <c r="G277">
        <f t="shared" si="3"/>
        <v>3.0500000000000002E-3</v>
      </c>
      <c r="H277">
        <f>G277/'Assumptions for MET distro'!$B$12</f>
        <v>2.2065408000000006E-3</v>
      </c>
      <c r="I277">
        <f t="shared" si="4"/>
        <v>0</v>
      </c>
      <c r="J277">
        <f t="shared" si="5"/>
        <v>1.2427575020275754E-6</v>
      </c>
      <c r="K277">
        <f t="shared" si="6"/>
        <v>0</v>
      </c>
    </row>
    <row r="278" spans="2:11" x14ac:dyDescent="0.25">
      <c r="B278" t="s">
        <v>795</v>
      </c>
      <c r="C278" t="s">
        <v>243</v>
      </c>
      <c r="D278">
        <f t="shared" si="0"/>
        <v>0</v>
      </c>
      <c r="E278">
        <f t="shared" si="1"/>
        <v>0</v>
      </c>
      <c r="F278">
        <f t="shared" si="2"/>
        <v>0</v>
      </c>
      <c r="G278">
        <f t="shared" si="3"/>
        <v>3.0500000000000002E-3</v>
      </c>
      <c r="H278">
        <f>G278/'Assumptions for MET distro'!$B$12</f>
        <v>2.2065408000000006E-3</v>
      </c>
      <c r="I278">
        <f t="shared" si="4"/>
        <v>0</v>
      </c>
      <c r="J278">
        <f t="shared" si="5"/>
        <v>1.2427575020275754E-6</v>
      </c>
      <c r="K278">
        <f t="shared" si="6"/>
        <v>0</v>
      </c>
    </row>
    <row r="279" spans="2:11" x14ac:dyDescent="0.25">
      <c r="B279" t="s">
        <v>795</v>
      </c>
      <c r="C279" t="s">
        <v>704</v>
      </c>
      <c r="D279">
        <f t="shared" si="0"/>
        <v>0</v>
      </c>
      <c r="E279">
        <f t="shared" si="1"/>
        <v>0</v>
      </c>
      <c r="F279">
        <f t="shared" si="2"/>
        <v>0</v>
      </c>
      <c r="G279">
        <f t="shared" si="3"/>
        <v>3.0500000000000002E-3</v>
      </c>
      <c r="H279">
        <f>G279/'Assumptions for MET distro'!$B$12</f>
        <v>2.2065408000000006E-3</v>
      </c>
      <c r="I279">
        <f t="shared" si="4"/>
        <v>0</v>
      </c>
      <c r="J279">
        <f t="shared" si="5"/>
        <v>1.2427575020275754E-6</v>
      </c>
      <c r="K279">
        <f t="shared" si="6"/>
        <v>0</v>
      </c>
    </row>
    <row r="280" spans="2:11" x14ac:dyDescent="0.25">
      <c r="B280" t="s">
        <v>795</v>
      </c>
      <c r="C280" t="s">
        <v>581</v>
      </c>
      <c r="D280">
        <f t="shared" si="0"/>
        <v>0</v>
      </c>
      <c r="E280">
        <f t="shared" si="1"/>
        <v>0</v>
      </c>
      <c r="F280">
        <f t="shared" si="2"/>
        <v>0</v>
      </c>
      <c r="G280">
        <f t="shared" si="3"/>
        <v>3.0500000000000002E-3</v>
      </c>
      <c r="H280">
        <f>G280/'Assumptions for MET distro'!$B$12</f>
        <v>2.2065408000000006E-3</v>
      </c>
      <c r="I280">
        <f t="shared" si="4"/>
        <v>0</v>
      </c>
      <c r="J280">
        <f t="shared" si="5"/>
        <v>1.2427575020275754E-6</v>
      </c>
      <c r="K280">
        <f t="shared" si="6"/>
        <v>0</v>
      </c>
    </row>
    <row r="281" spans="2:11" x14ac:dyDescent="0.25">
      <c r="B281" t="s">
        <v>795</v>
      </c>
      <c r="C281" t="s">
        <v>712</v>
      </c>
      <c r="D281">
        <f t="shared" si="0"/>
        <v>0</v>
      </c>
      <c r="E281">
        <f t="shared" si="1"/>
        <v>0</v>
      </c>
      <c r="F281">
        <f t="shared" si="2"/>
        <v>0</v>
      </c>
      <c r="G281">
        <f t="shared" si="3"/>
        <v>3.0500000000000002E-3</v>
      </c>
      <c r="H281">
        <f>G281/'Assumptions for MET distro'!$B$12</f>
        <v>2.2065408000000006E-3</v>
      </c>
      <c r="I281">
        <f t="shared" si="4"/>
        <v>0</v>
      </c>
      <c r="J281">
        <f t="shared" si="5"/>
        <v>1.2427575020275754E-6</v>
      </c>
      <c r="K281">
        <f t="shared" si="6"/>
        <v>0</v>
      </c>
    </row>
    <row r="282" spans="2:11" x14ac:dyDescent="0.25">
      <c r="B282" t="s">
        <v>795</v>
      </c>
      <c r="C282" t="s">
        <v>719</v>
      </c>
      <c r="D282">
        <f t="shared" si="0"/>
        <v>0</v>
      </c>
      <c r="E282">
        <f t="shared" si="1"/>
        <v>0</v>
      </c>
      <c r="F282">
        <f t="shared" si="2"/>
        <v>0</v>
      </c>
      <c r="G282">
        <f t="shared" si="3"/>
        <v>3.0500000000000002E-3</v>
      </c>
      <c r="H282">
        <f>G282/'Assumptions for MET distro'!$B$12</f>
        <v>2.2065408000000006E-3</v>
      </c>
      <c r="I282">
        <f t="shared" si="4"/>
        <v>0</v>
      </c>
      <c r="J282">
        <f t="shared" si="5"/>
        <v>1.2427575020275754E-6</v>
      </c>
      <c r="K282">
        <f t="shared" si="6"/>
        <v>0</v>
      </c>
    </row>
    <row r="283" spans="2:11" x14ac:dyDescent="0.25">
      <c r="B283" t="s">
        <v>795</v>
      </c>
      <c r="C283" t="s">
        <v>805</v>
      </c>
      <c r="D283">
        <f t="shared" si="0"/>
        <v>0</v>
      </c>
      <c r="E283">
        <f t="shared" si="1"/>
        <v>0</v>
      </c>
      <c r="F283">
        <f t="shared" si="2"/>
        <v>0</v>
      </c>
      <c r="G283">
        <f t="shared" si="3"/>
        <v>3.0500000000000002E-3</v>
      </c>
      <c r="H283">
        <f>G283/'Assumptions for MET distro'!$B$12</f>
        <v>2.2065408000000006E-3</v>
      </c>
      <c r="I283">
        <f t="shared" si="4"/>
        <v>0</v>
      </c>
      <c r="J283">
        <f t="shared" si="5"/>
        <v>1.2427575020275754E-6</v>
      </c>
      <c r="K283">
        <f t="shared" si="6"/>
        <v>0</v>
      </c>
    </row>
    <row r="284" spans="2:11" x14ac:dyDescent="0.25">
      <c r="B284" t="s">
        <v>795</v>
      </c>
      <c r="C284" t="s">
        <v>708</v>
      </c>
      <c r="D284">
        <f t="shared" si="0"/>
        <v>0</v>
      </c>
      <c r="E284">
        <f t="shared" si="1"/>
        <v>0</v>
      </c>
      <c r="F284">
        <f t="shared" si="2"/>
        <v>0</v>
      </c>
      <c r="G284">
        <f t="shared" si="3"/>
        <v>3.0500000000000002E-3</v>
      </c>
      <c r="H284">
        <f>G284/'Assumptions for MET distro'!$B$12</f>
        <v>2.2065408000000006E-3</v>
      </c>
      <c r="I284">
        <f t="shared" si="4"/>
        <v>0</v>
      </c>
      <c r="J284">
        <f t="shared" si="5"/>
        <v>1.2427575020275754E-6</v>
      </c>
      <c r="K284">
        <f t="shared" si="6"/>
        <v>0</v>
      </c>
    </row>
    <row r="285" spans="2:11" x14ac:dyDescent="0.25">
      <c r="B285" t="s">
        <v>105</v>
      </c>
      <c r="C285" t="s">
        <v>914</v>
      </c>
      <c r="D285">
        <f t="shared" si="0"/>
        <v>0</v>
      </c>
      <c r="E285">
        <f t="shared" si="1"/>
        <v>0</v>
      </c>
      <c r="F285">
        <f t="shared" si="2"/>
        <v>0</v>
      </c>
      <c r="G285">
        <f t="shared" si="3"/>
        <v>19746.800614347863</v>
      </c>
      <c r="H285">
        <f>G285/'Assumptions for MET distro'!$B$12</f>
        <v>14285.941385253651</v>
      </c>
      <c r="I285">
        <f t="shared" si="4"/>
        <v>0</v>
      </c>
      <c r="J285">
        <f t="shared" si="5"/>
        <v>8.0460605260732923</v>
      </c>
      <c r="K285">
        <f t="shared" si="6"/>
        <v>0</v>
      </c>
    </row>
    <row r="286" spans="2:11" x14ac:dyDescent="0.25">
      <c r="B286" t="s">
        <v>912</v>
      </c>
      <c r="C286" t="s">
        <v>886</v>
      </c>
      <c r="D286">
        <f t="shared" si="0"/>
        <v>0</v>
      </c>
      <c r="E286">
        <f t="shared" si="1"/>
        <v>0</v>
      </c>
      <c r="F286">
        <f t="shared" si="2"/>
        <v>0</v>
      </c>
      <c r="G286">
        <f t="shared" si="3"/>
        <v>3.0500000000000002E-3</v>
      </c>
      <c r="H286">
        <f>G286/'Assumptions for MET distro'!$B$12</f>
        <v>2.2065408000000006E-3</v>
      </c>
      <c r="I286">
        <f t="shared" si="4"/>
        <v>0</v>
      </c>
      <c r="J286">
        <f t="shared" si="5"/>
        <v>1.2427575020275754E-6</v>
      </c>
      <c r="K286">
        <f t="shared" si="6"/>
        <v>0</v>
      </c>
    </row>
    <row r="287" spans="2:11" x14ac:dyDescent="0.25">
      <c r="B287" t="s">
        <v>568</v>
      </c>
      <c r="C287" t="s">
        <v>915</v>
      </c>
      <c r="D287">
        <f t="shared" si="0"/>
        <v>0</v>
      </c>
      <c r="E287">
        <f t="shared" si="1"/>
        <v>0</v>
      </c>
      <c r="F287">
        <f t="shared" si="2"/>
        <v>0</v>
      </c>
      <c r="G287">
        <f t="shared" si="3"/>
        <v>18218.841189082985</v>
      </c>
      <c r="H287">
        <f>G287/'Assumptions for MET distro'!$B$12</f>
        <v>13180.529971289223</v>
      </c>
      <c r="I287">
        <f t="shared" si="4"/>
        <v>0</v>
      </c>
      <c r="J287">
        <f t="shared" si="5"/>
        <v>7.4234759232727434</v>
      </c>
      <c r="K287">
        <f t="shared" si="6"/>
        <v>0</v>
      </c>
    </row>
    <row r="288" spans="2:11" x14ac:dyDescent="0.25">
      <c r="B288" t="s">
        <v>562</v>
      </c>
      <c r="C288" t="s">
        <v>918</v>
      </c>
      <c r="D288">
        <f t="shared" si="0"/>
        <v>0</v>
      </c>
      <c r="E288">
        <f t="shared" si="1"/>
        <v>0</v>
      </c>
      <c r="F288">
        <f t="shared" si="2"/>
        <v>0</v>
      </c>
      <c r="G288">
        <f t="shared" si="3"/>
        <v>23836.2042693064</v>
      </c>
      <c r="H288">
        <f>G288/'Assumptions for MET distro'!$B$12</f>
        <v>17244.444995855334</v>
      </c>
      <c r="I288">
        <f t="shared" si="4"/>
        <v>0</v>
      </c>
      <c r="J288">
        <f t="shared" si="5"/>
        <v>9.7123349755876216</v>
      </c>
      <c r="K288">
        <f t="shared" si="6"/>
        <v>0</v>
      </c>
    </row>
    <row r="289" spans="2:11" x14ac:dyDescent="0.25">
      <c r="B289" t="s">
        <v>564</v>
      </c>
      <c r="C289" t="s">
        <v>928</v>
      </c>
      <c r="D289">
        <f t="shared" si="0"/>
        <v>0</v>
      </c>
      <c r="E289">
        <f t="shared" si="1"/>
        <v>0</v>
      </c>
      <c r="F289">
        <f t="shared" si="2"/>
        <v>0</v>
      </c>
      <c r="G289">
        <f t="shared" si="3"/>
        <v>8490.5357523241346</v>
      </c>
      <c r="H289">
        <f>G289/'Assumptions for MET distro'!$B$12</f>
        <v>6142.5290332334098</v>
      </c>
      <c r="I289">
        <f t="shared" si="4"/>
        <v>0</v>
      </c>
      <c r="J289">
        <f t="shared" si="5"/>
        <v>3.4595662303062817</v>
      </c>
      <c r="K289">
        <f t="shared" si="6"/>
        <v>0</v>
      </c>
    </row>
    <row r="290" spans="2:11" x14ac:dyDescent="0.25">
      <c r="B290" t="s">
        <v>566</v>
      </c>
      <c r="C290" t="s">
        <v>922</v>
      </c>
      <c r="D290">
        <f t="shared" si="0"/>
        <v>0</v>
      </c>
      <c r="E290">
        <f t="shared" si="1"/>
        <v>0</v>
      </c>
      <c r="F290">
        <f t="shared" si="2"/>
        <v>0</v>
      </c>
      <c r="G290">
        <f t="shared" si="3"/>
        <v>7583.4020165424963</v>
      </c>
      <c r="H290">
        <f>G290/'Assumptions for MET distro'!$B$12</f>
        <v>5486.2576892797688</v>
      </c>
      <c r="I290">
        <f t="shared" si="4"/>
        <v>0</v>
      </c>
      <c r="J290">
        <f t="shared" si="5"/>
        <v>3.0899441793276159</v>
      </c>
      <c r="K290">
        <f t="shared" si="6"/>
        <v>0</v>
      </c>
    </row>
    <row r="291" spans="2:11" x14ac:dyDescent="0.25">
      <c r="B291" t="s">
        <v>566</v>
      </c>
      <c r="C291" t="s">
        <v>928</v>
      </c>
      <c r="D291">
        <f t="shared" si="0"/>
        <v>0</v>
      </c>
      <c r="E291">
        <f t="shared" si="1"/>
        <v>0</v>
      </c>
      <c r="F291">
        <f t="shared" si="2"/>
        <v>0</v>
      </c>
      <c r="G291">
        <f t="shared" si="3"/>
        <v>9410.0303418773838</v>
      </c>
      <c r="H291">
        <f>G291/'Assumptions for MET distro'!$B$12</f>
        <v>6807.7429110132462</v>
      </c>
      <c r="I291">
        <f t="shared" si="4"/>
        <v>0</v>
      </c>
      <c r="J291">
        <f t="shared" si="5"/>
        <v>3.8342248530082714</v>
      </c>
      <c r="K291">
        <f t="shared" si="6"/>
        <v>0</v>
      </c>
    </row>
    <row r="292" spans="2:11" x14ac:dyDescent="0.25">
      <c r="B292" t="s">
        <v>25</v>
      </c>
      <c r="C292" t="s">
        <v>922</v>
      </c>
      <c r="D292">
        <f t="shared" ref="D292:D355" si="7">_xlfn.IFNA(IF(VLOOKUP(C292,$N$3:$Q$199,4,0)-VLOOKUP(B292,$N$3:$Q$199,4,0)&gt;0,VLOOKUP(C292,$N$3:$Q$199,4,0)-VLOOKUP(B292,$N$3:$Q$199,4,0),0)*0.305,0)</f>
        <v>0</v>
      </c>
      <c r="E292">
        <f t="shared" ref="E292:E355" si="8">IF(D292&gt;0,1.5,0)</f>
        <v>0</v>
      </c>
      <c r="F292">
        <f t="shared" ref="F292:F355" si="9">IF(D292&gt;0,50*2.31*0.305,0)</f>
        <v>0</v>
      </c>
      <c r="G292">
        <f t="shared" ref="G292:G355" si="10">_xlfn.IFNA(SQRT((VLOOKUP(C292,$N$3:$Q$199,2,0)-VLOOKUP(B292,$N$3:$Q$199,2,0))^2+(VLOOKUP(C292,$N$3:$Q$199,3,0)-VLOOKUP(B292,$N$3:$Q$199,3,0))^2),0.01)*0.305</f>
        <v>14047.193375238498</v>
      </c>
      <c r="H292">
        <f>G292/'Assumptions for MET distro'!$B$12</f>
        <v>10162.526330476545</v>
      </c>
      <c r="I292">
        <f t="shared" ref="I292:I355" si="11">((2500/3600)*((D292+E292+F292)*9.81*1000))/(0.85*1000)</f>
        <v>0</v>
      </c>
      <c r="J292">
        <f t="shared" ref="J292:J355" si="12">((2500/3600)*H292)/1233</f>
        <v>5.7236901473802293</v>
      </c>
      <c r="K292">
        <f t="shared" ref="K292:K355" si="13">(I292*H292*0.000278)/J292</f>
        <v>0</v>
      </c>
    </row>
    <row r="293" spans="2:11" x14ac:dyDescent="0.25">
      <c r="B293" t="s">
        <v>48</v>
      </c>
      <c r="C293" t="s">
        <v>914</v>
      </c>
      <c r="D293">
        <f t="shared" si="7"/>
        <v>0</v>
      </c>
      <c r="E293">
        <f t="shared" si="8"/>
        <v>0</v>
      </c>
      <c r="F293">
        <f t="shared" si="9"/>
        <v>0</v>
      </c>
      <c r="G293">
        <f t="shared" si="10"/>
        <v>16916.991308125729</v>
      </c>
      <c r="H293">
        <f>G293/'Assumptions for MET distro'!$B$12</f>
        <v>12238.698863811409</v>
      </c>
      <c r="I293">
        <f t="shared" si="11"/>
        <v>0</v>
      </c>
      <c r="J293">
        <f t="shared" si="12"/>
        <v>6.8930222491503379</v>
      </c>
      <c r="K293">
        <f t="shared" si="13"/>
        <v>0</v>
      </c>
    </row>
    <row r="294" spans="2:11" x14ac:dyDescent="0.25">
      <c r="B294" t="s">
        <v>58</v>
      </c>
      <c r="C294" t="s">
        <v>914</v>
      </c>
      <c r="D294">
        <f t="shared" si="7"/>
        <v>0</v>
      </c>
      <c r="E294">
        <f t="shared" si="8"/>
        <v>0</v>
      </c>
      <c r="F294">
        <f t="shared" si="9"/>
        <v>0</v>
      </c>
      <c r="G294">
        <f t="shared" si="10"/>
        <v>30467.384572404804</v>
      </c>
      <c r="H294">
        <f>G294/'Assumptions for MET distro'!$B$12</f>
        <v>22041.812173213693</v>
      </c>
      <c r="I294">
        <f t="shared" si="11"/>
        <v>0</v>
      </c>
      <c r="J294">
        <f t="shared" si="12"/>
        <v>12.414285490005009</v>
      </c>
      <c r="K294">
        <f t="shared" si="13"/>
        <v>0</v>
      </c>
    </row>
    <row r="295" spans="2:11" x14ac:dyDescent="0.25">
      <c r="B295" t="s">
        <v>113</v>
      </c>
      <c r="C295" t="s">
        <v>917</v>
      </c>
      <c r="D295">
        <f t="shared" si="7"/>
        <v>0</v>
      </c>
      <c r="E295">
        <f t="shared" si="8"/>
        <v>0</v>
      </c>
      <c r="F295">
        <f t="shared" si="9"/>
        <v>0</v>
      </c>
      <c r="G295">
        <f t="shared" si="10"/>
        <v>7702.8602176587374</v>
      </c>
      <c r="H295">
        <f>G295/'Assumptions for MET distro'!$B$12</f>
        <v>5572.6804416265204</v>
      </c>
      <c r="I295">
        <f t="shared" si="11"/>
        <v>0</v>
      </c>
      <c r="J295">
        <f t="shared" si="12"/>
        <v>3.1386187942836576</v>
      </c>
      <c r="K295">
        <f t="shared" si="13"/>
        <v>0</v>
      </c>
    </row>
    <row r="296" spans="2:11" x14ac:dyDescent="0.25">
      <c r="B296" t="s">
        <v>741</v>
      </c>
      <c r="C296" t="s">
        <v>922</v>
      </c>
      <c r="D296">
        <f t="shared" si="7"/>
        <v>0</v>
      </c>
      <c r="E296">
        <f t="shared" si="8"/>
        <v>0</v>
      </c>
      <c r="F296">
        <f t="shared" si="9"/>
        <v>0</v>
      </c>
      <c r="G296">
        <f t="shared" si="10"/>
        <v>3.0500000000000002E-3</v>
      </c>
      <c r="H296">
        <f>G296/'Assumptions for MET distro'!$B$12</f>
        <v>2.2065408000000006E-3</v>
      </c>
      <c r="I296">
        <f t="shared" si="11"/>
        <v>0</v>
      </c>
      <c r="J296">
        <f t="shared" si="12"/>
        <v>1.2427575020275754E-6</v>
      </c>
      <c r="K296">
        <f t="shared" si="13"/>
        <v>0</v>
      </c>
    </row>
    <row r="297" spans="2:11" x14ac:dyDescent="0.25">
      <c r="B297" t="s">
        <v>576</v>
      </c>
      <c r="C297" t="s">
        <v>915</v>
      </c>
      <c r="D297">
        <f t="shared" si="7"/>
        <v>0</v>
      </c>
      <c r="E297">
        <f t="shared" si="8"/>
        <v>0</v>
      </c>
      <c r="F297">
        <f t="shared" si="9"/>
        <v>0</v>
      </c>
      <c r="G297">
        <f t="shared" si="10"/>
        <v>10929.845897022338</v>
      </c>
      <c r="H297">
        <f>G297/'Assumptions for MET distro'!$B$12</f>
        <v>7907.2625932761939</v>
      </c>
      <c r="I297">
        <f t="shared" si="11"/>
        <v>0</v>
      </c>
      <c r="J297">
        <f t="shared" si="12"/>
        <v>4.4534911424687946</v>
      </c>
      <c r="K297">
        <f t="shared" si="13"/>
        <v>0</v>
      </c>
    </row>
    <row r="298" spans="2:11" x14ac:dyDescent="0.25">
      <c r="B298" t="s">
        <v>1103</v>
      </c>
      <c r="C298" t="s">
        <v>922</v>
      </c>
      <c r="D298">
        <f t="shared" si="7"/>
        <v>0</v>
      </c>
      <c r="E298">
        <f t="shared" si="8"/>
        <v>0</v>
      </c>
      <c r="F298">
        <f t="shared" si="9"/>
        <v>0</v>
      </c>
      <c r="G298">
        <f t="shared" si="10"/>
        <v>14601.231708376337</v>
      </c>
      <c r="H298">
        <f>G298/'Assumptions for MET distro'!$B$12</f>
        <v>10563.348686815114</v>
      </c>
      <c r="I298">
        <f t="shared" si="11"/>
        <v>0</v>
      </c>
      <c r="J298">
        <f t="shared" si="12"/>
        <v>5.9494394244024926</v>
      </c>
      <c r="K298">
        <f t="shared" si="13"/>
        <v>0</v>
      </c>
    </row>
    <row r="299" spans="2:11" x14ac:dyDescent="0.25">
      <c r="B299" t="s">
        <v>578</v>
      </c>
      <c r="C299" t="s">
        <v>918</v>
      </c>
      <c r="D299">
        <f t="shared" si="7"/>
        <v>0</v>
      </c>
      <c r="E299">
        <f t="shared" si="8"/>
        <v>0</v>
      </c>
      <c r="F299">
        <f t="shared" si="9"/>
        <v>0</v>
      </c>
      <c r="G299">
        <f t="shared" si="10"/>
        <v>6689.6803101948644</v>
      </c>
      <c r="H299">
        <f>G299/'Assumptions for MET distro'!$B$12</f>
        <v>4839.6893584923364</v>
      </c>
      <c r="I299">
        <f t="shared" si="11"/>
        <v>0</v>
      </c>
      <c r="J299">
        <f t="shared" si="12"/>
        <v>2.7257870136592866</v>
      </c>
      <c r="K299">
        <f t="shared" si="13"/>
        <v>0</v>
      </c>
    </row>
    <row r="300" spans="2:11" x14ac:dyDescent="0.25">
      <c r="B300" t="s">
        <v>578</v>
      </c>
      <c r="C300" t="s">
        <v>915</v>
      </c>
      <c r="D300">
        <f t="shared" si="7"/>
        <v>0</v>
      </c>
      <c r="E300">
        <f t="shared" si="8"/>
        <v>0</v>
      </c>
      <c r="F300">
        <f t="shared" si="9"/>
        <v>0</v>
      </c>
      <c r="G300">
        <f t="shared" si="10"/>
        <v>20842.233482480831</v>
      </c>
      <c r="H300">
        <f>G300/'Assumptions for MET distro'!$B$12</f>
        <v>15078.438866301654</v>
      </c>
      <c r="I300">
        <f t="shared" si="11"/>
        <v>0</v>
      </c>
      <c r="J300">
        <f t="shared" si="12"/>
        <v>8.4924072194634004</v>
      </c>
      <c r="K300">
        <f t="shared" si="13"/>
        <v>0</v>
      </c>
    </row>
    <row r="301" spans="2:11" x14ac:dyDescent="0.25">
      <c r="B301" t="s">
        <v>579</v>
      </c>
      <c r="C301" t="s">
        <v>918</v>
      </c>
      <c r="D301">
        <f t="shared" si="7"/>
        <v>0</v>
      </c>
      <c r="E301">
        <f t="shared" si="8"/>
        <v>0</v>
      </c>
      <c r="F301">
        <f t="shared" si="9"/>
        <v>0</v>
      </c>
      <c r="G301">
        <f t="shared" si="10"/>
        <v>20881.298020551942</v>
      </c>
      <c r="H301">
        <f>G301/'Assumptions for MET distro'!$B$12</f>
        <v>15106.700340756428</v>
      </c>
      <c r="I301">
        <f t="shared" si="11"/>
        <v>0</v>
      </c>
      <c r="J301">
        <f t="shared" si="12"/>
        <v>8.5083245138080272</v>
      </c>
      <c r="K301">
        <f t="shared" si="13"/>
        <v>0</v>
      </c>
    </row>
    <row r="302" spans="2:11" x14ac:dyDescent="0.25">
      <c r="B302" t="s">
        <v>580</v>
      </c>
      <c r="C302" t="s">
        <v>928</v>
      </c>
      <c r="D302">
        <f t="shared" si="7"/>
        <v>0</v>
      </c>
      <c r="E302">
        <f t="shared" si="8"/>
        <v>0</v>
      </c>
      <c r="F302">
        <f t="shared" si="9"/>
        <v>0</v>
      </c>
      <c r="G302">
        <f t="shared" si="10"/>
        <v>5414.4361440289449</v>
      </c>
      <c r="H302">
        <f>G302/'Assumptions for MET distro'!$B$12</f>
        <v>3917.1063150146051</v>
      </c>
      <c r="I302">
        <f t="shared" si="11"/>
        <v>0</v>
      </c>
      <c r="J302">
        <f t="shared" si="12"/>
        <v>2.2061741433577797</v>
      </c>
      <c r="K302">
        <f t="shared" si="13"/>
        <v>0</v>
      </c>
    </row>
    <row r="303" spans="2:11" x14ac:dyDescent="0.25">
      <c r="B303" t="s">
        <v>581</v>
      </c>
      <c r="C303" t="s">
        <v>914</v>
      </c>
      <c r="D303">
        <f t="shared" si="7"/>
        <v>0</v>
      </c>
      <c r="E303">
        <f t="shared" si="8"/>
        <v>0</v>
      </c>
      <c r="F303">
        <f t="shared" si="9"/>
        <v>0</v>
      </c>
      <c r="G303">
        <f t="shared" si="10"/>
        <v>3126.6352113301623</v>
      </c>
      <c r="H303">
        <f>G303/'Assumptions for MET distro'!$B$12</f>
        <v>2261.9830034480742</v>
      </c>
      <c r="I303">
        <f t="shared" si="11"/>
        <v>0</v>
      </c>
      <c r="J303">
        <f t="shared" si="12"/>
        <v>1.2739833983554532</v>
      </c>
      <c r="K303">
        <f t="shared" si="13"/>
        <v>0</v>
      </c>
    </row>
    <row r="304" spans="2:11" x14ac:dyDescent="0.25">
      <c r="B304" t="s">
        <v>136</v>
      </c>
      <c r="C304" t="s">
        <v>914</v>
      </c>
      <c r="D304">
        <f t="shared" si="7"/>
        <v>0</v>
      </c>
      <c r="E304">
        <f t="shared" si="8"/>
        <v>0</v>
      </c>
      <c r="F304">
        <f t="shared" si="9"/>
        <v>0</v>
      </c>
      <c r="G304">
        <f t="shared" si="10"/>
        <v>32726.350413876</v>
      </c>
      <c r="H304">
        <f>G304/'Assumptions for MET distro'!$B$12</f>
        <v>23676.074565021081</v>
      </c>
      <c r="I304">
        <f t="shared" si="11"/>
        <v>0</v>
      </c>
      <c r="J304">
        <f t="shared" si="12"/>
        <v>13.334727046172999</v>
      </c>
      <c r="K304">
        <f t="shared" si="13"/>
        <v>0</v>
      </c>
    </row>
    <row r="305" spans="2:11" x14ac:dyDescent="0.25">
      <c r="B305" t="s">
        <v>164</v>
      </c>
      <c r="C305" t="s">
        <v>922</v>
      </c>
      <c r="D305">
        <f t="shared" si="7"/>
        <v>0</v>
      </c>
      <c r="E305">
        <f t="shared" si="8"/>
        <v>0</v>
      </c>
      <c r="F305">
        <f t="shared" si="9"/>
        <v>0</v>
      </c>
      <c r="G305">
        <f t="shared" si="10"/>
        <v>19722.063759422188</v>
      </c>
      <c r="H305">
        <f>G305/'Assumptions for MET distro'!$B$12</f>
        <v>14268.04535913654</v>
      </c>
      <c r="I305">
        <f t="shared" si="11"/>
        <v>0</v>
      </c>
      <c r="J305">
        <f t="shared" si="12"/>
        <v>8.0359812106518316</v>
      </c>
      <c r="K305">
        <f t="shared" si="13"/>
        <v>0</v>
      </c>
    </row>
    <row r="306" spans="2:11" x14ac:dyDescent="0.25">
      <c r="B306" t="s">
        <v>176</v>
      </c>
      <c r="C306" t="s">
        <v>915</v>
      </c>
      <c r="D306">
        <f t="shared" si="7"/>
        <v>0</v>
      </c>
      <c r="E306">
        <f t="shared" si="8"/>
        <v>0</v>
      </c>
      <c r="F306">
        <f t="shared" si="9"/>
        <v>0</v>
      </c>
      <c r="G306">
        <f t="shared" si="10"/>
        <v>20771.564705901579</v>
      </c>
      <c r="H306">
        <f>G306/'Assumptions for MET distro'!$B$12</f>
        <v>15027.313115872736</v>
      </c>
      <c r="I306">
        <f t="shared" si="11"/>
        <v>0</v>
      </c>
      <c r="J306">
        <f t="shared" si="12"/>
        <v>8.463612415446029</v>
      </c>
      <c r="K306">
        <f t="shared" si="13"/>
        <v>0</v>
      </c>
    </row>
    <row r="307" spans="2:11" x14ac:dyDescent="0.25">
      <c r="B307" t="s">
        <v>742</v>
      </c>
      <c r="C307" t="s">
        <v>915</v>
      </c>
      <c r="D307">
        <f t="shared" si="7"/>
        <v>0</v>
      </c>
      <c r="E307">
        <f t="shared" si="8"/>
        <v>0</v>
      </c>
      <c r="F307">
        <f t="shared" si="9"/>
        <v>0</v>
      </c>
      <c r="G307">
        <f t="shared" si="10"/>
        <v>3.0500000000000002E-3</v>
      </c>
      <c r="H307">
        <f>G307/'Assumptions for MET distro'!$B$12</f>
        <v>2.2065408000000006E-3</v>
      </c>
      <c r="I307">
        <f t="shared" si="11"/>
        <v>0</v>
      </c>
      <c r="J307">
        <f t="shared" si="12"/>
        <v>1.2427575020275754E-6</v>
      </c>
      <c r="K307">
        <f t="shared" si="13"/>
        <v>0</v>
      </c>
    </row>
    <row r="308" spans="2:11" x14ac:dyDescent="0.25">
      <c r="B308" t="s">
        <v>582</v>
      </c>
      <c r="C308" t="s">
        <v>915</v>
      </c>
      <c r="D308">
        <f t="shared" si="7"/>
        <v>0</v>
      </c>
      <c r="E308">
        <f t="shared" si="8"/>
        <v>0</v>
      </c>
      <c r="F308">
        <f t="shared" si="9"/>
        <v>0</v>
      </c>
      <c r="G308">
        <f t="shared" si="10"/>
        <v>14689.687441497055</v>
      </c>
      <c r="H308">
        <f>G308/'Assumptions for MET distro'!$B$12</f>
        <v>10627.342517675695</v>
      </c>
      <c r="I308">
        <f t="shared" si="11"/>
        <v>0</v>
      </c>
      <c r="J308">
        <f t="shared" si="12"/>
        <v>5.9854817279871222</v>
      </c>
      <c r="K308">
        <f t="shared" si="13"/>
        <v>0</v>
      </c>
    </row>
    <row r="309" spans="2:11" x14ac:dyDescent="0.25">
      <c r="B309" t="s">
        <v>743</v>
      </c>
      <c r="C309" t="s">
        <v>915</v>
      </c>
      <c r="D309">
        <f t="shared" si="7"/>
        <v>0</v>
      </c>
      <c r="E309">
        <f t="shared" si="8"/>
        <v>0</v>
      </c>
      <c r="F309">
        <f t="shared" si="9"/>
        <v>0</v>
      </c>
      <c r="G309">
        <f t="shared" si="10"/>
        <v>3.0500000000000002E-3</v>
      </c>
      <c r="H309">
        <f>G309/'Assumptions for MET distro'!$B$12</f>
        <v>2.2065408000000006E-3</v>
      </c>
      <c r="I309">
        <f t="shared" si="11"/>
        <v>0</v>
      </c>
      <c r="J309">
        <f t="shared" si="12"/>
        <v>1.2427575020275754E-6</v>
      </c>
      <c r="K309">
        <f t="shared" si="13"/>
        <v>0</v>
      </c>
    </row>
    <row r="310" spans="2:11" x14ac:dyDescent="0.25">
      <c r="B310" t="s">
        <v>584</v>
      </c>
      <c r="C310" t="s">
        <v>921</v>
      </c>
      <c r="D310">
        <f t="shared" si="7"/>
        <v>0</v>
      </c>
      <c r="E310">
        <f t="shared" si="8"/>
        <v>0</v>
      </c>
      <c r="F310">
        <f t="shared" si="9"/>
        <v>0</v>
      </c>
      <c r="G310">
        <f t="shared" si="10"/>
        <v>7394.2312568166944</v>
      </c>
      <c r="H310">
        <f>G310/'Assumptions for MET distro'!$B$12</f>
        <v>5349.4009681315792</v>
      </c>
      <c r="I310">
        <f t="shared" si="11"/>
        <v>0</v>
      </c>
      <c r="J310">
        <f t="shared" si="12"/>
        <v>3.0128643823395844</v>
      </c>
      <c r="K310">
        <f t="shared" si="13"/>
        <v>0</v>
      </c>
    </row>
    <row r="311" spans="2:11" x14ac:dyDescent="0.25">
      <c r="B311" t="s">
        <v>589</v>
      </c>
      <c r="C311" t="s">
        <v>915</v>
      </c>
      <c r="D311">
        <f t="shared" si="7"/>
        <v>0</v>
      </c>
      <c r="E311">
        <f t="shared" si="8"/>
        <v>0</v>
      </c>
      <c r="F311">
        <f t="shared" si="9"/>
        <v>0</v>
      </c>
      <c r="G311">
        <f t="shared" si="10"/>
        <v>15189.460931549611</v>
      </c>
      <c r="H311">
        <f>G311/'Assumptions for MET distro'!$B$12</f>
        <v>10988.906647695158</v>
      </c>
      <c r="I311">
        <f t="shared" si="11"/>
        <v>0</v>
      </c>
      <c r="J311">
        <f t="shared" si="12"/>
        <v>6.1891201719468985</v>
      </c>
      <c r="K311">
        <f t="shared" si="13"/>
        <v>0</v>
      </c>
    </row>
    <row r="312" spans="2:11" x14ac:dyDescent="0.25">
      <c r="B312" t="s">
        <v>589</v>
      </c>
      <c r="C312" t="s">
        <v>917</v>
      </c>
      <c r="D312">
        <f t="shared" si="7"/>
        <v>0</v>
      </c>
      <c r="E312">
        <f t="shared" si="8"/>
        <v>0</v>
      </c>
      <c r="F312">
        <f t="shared" si="9"/>
        <v>0</v>
      </c>
      <c r="G312">
        <f t="shared" si="10"/>
        <v>6562.0324720556991</v>
      </c>
      <c r="H312">
        <f>G312/'Assumptions for MET distro'!$B$12</f>
        <v>4747.3417641035285</v>
      </c>
      <c r="I312">
        <f t="shared" si="11"/>
        <v>0</v>
      </c>
      <c r="J312">
        <f t="shared" si="12"/>
        <v>2.6737754371133686</v>
      </c>
      <c r="K312">
        <f t="shared" si="13"/>
        <v>0</v>
      </c>
    </row>
    <row r="313" spans="2:11" x14ac:dyDescent="0.25">
      <c r="B313" t="s">
        <v>192</v>
      </c>
      <c r="C313" t="s">
        <v>915</v>
      </c>
      <c r="D313">
        <f t="shared" si="7"/>
        <v>0</v>
      </c>
      <c r="E313">
        <f t="shared" si="8"/>
        <v>0</v>
      </c>
      <c r="F313">
        <f t="shared" si="9"/>
        <v>0</v>
      </c>
      <c r="G313">
        <f t="shared" si="10"/>
        <v>3105.9116032275838</v>
      </c>
      <c r="H313">
        <f>G313/'Assumptions for MET distro'!$B$12</f>
        <v>2246.9903848246154</v>
      </c>
      <c r="I313">
        <f t="shared" si="11"/>
        <v>0</v>
      </c>
      <c r="J313">
        <f t="shared" si="12"/>
        <v>1.2655393264083847</v>
      </c>
      <c r="K313">
        <f t="shared" si="13"/>
        <v>0</v>
      </c>
    </row>
    <row r="314" spans="2:11" x14ac:dyDescent="0.25">
      <c r="B314" t="s">
        <v>198</v>
      </c>
      <c r="C314" t="s">
        <v>915</v>
      </c>
      <c r="D314">
        <f t="shared" si="7"/>
        <v>0</v>
      </c>
      <c r="E314">
        <f t="shared" si="8"/>
        <v>0</v>
      </c>
      <c r="F314">
        <f t="shared" si="9"/>
        <v>0</v>
      </c>
      <c r="G314">
        <f t="shared" si="10"/>
        <v>11390.403207964388</v>
      </c>
      <c r="H314">
        <f>G314/'Assumptions for MET distro'!$B$12</f>
        <v>8240.4555432210855</v>
      </c>
      <c r="I314">
        <f t="shared" si="11"/>
        <v>0</v>
      </c>
      <c r="J314">
        <f t="shared" si="12"/>
        <v>4.641150504202197</v>
      </c>
      <c r="K314">
        <f t="shared" si="13"/>
        <v>0</v>
      </c>
    </row>
    <row r="315" spans="2:11" x14ac:dyDescent="0.25">
      <c r="B315" t="s">
        <v>590</v>
      </c>
      <c r="C315" t="s">
        <v>915</v>
      </c>
      <c r="D315">
        <f t="shared" si="7"/>
        <v>0</v>
      </c>
      <c r="E315">
        <f t="shared" si="8"/>
        <v>0</v>
      </c>
      <c r="F315">
        <f t="shared" si="9"/>
        <v>0</v>
      </c>
      <c r="G315">
        <f t="shared" si="10"/>
        <v>15834.675655644553</v>
      </c>
      <c r="H315">
        <f>G315/'Assumptions for MET distro'!$B$12</f>
        <v>11455.691111129987</v>
      </c>
      <c r="I315">
        <f t="shared" si="11"/>
        <v>0</v>
      </c>
      <c r="J315">
        <f t="shared" si="12"/>
        <v>6.4520203158116978</v>
      </c>
      <c r="K315">
        <f t="shared" si="13"/>
        <v>0</v>
      </c>
    </row>
    <row r="316" spans="2:11" x14ac:dyDescent="0.25">
      <c r="B316" t="s">
        <v>243</v>
      </c>
      <c r="C316" t="s">
        <v>915</v>
      </c>
      <c r="D316">
        <f t="shared" si="7"/>
        <v>0</v>
      </c>
      <c r="E316">
        <f t="shared" si="8"/>
        <v>0</v>
      </c>
      <c r="F316">
        <f t="shared" si="9"/>
        <v>0</v>
      </c>
      <c r="G316">
        <f t="shared" si="10"/>
        <v>14318.379994583702</v>
      </c>
      <c r="H316">
        <f>G316/'Assumptions for MET distro'!$B$12</f>
        <v>10358.717917361548</v>
      </c>
      <c r="I316">
        <f t="shared" si="11"/>
        <v>0</v>
      </c>
      <c r="J316">
        <f t="shared" si="12"/>
        <v>5.8341882475903102</v>
      </c>
      <c r="K316">
        <f t="shared" si="13"/>
        <v>0</v>
      </c>
    </row>
    <row r="317" spans="2:11" x14ac:dyDescent="0.25">
      <c r="B317" t="s">
        <v>591</v>
      </c>
      <c r="C317" t="s">
        <v>922</v>
      </c>
      <c r="D317">
        <f t="shared" si="7"/>
        <v>0</v>
      </c>
      <c r="E317">
        <f t="shared" si="8"/>
        <v>0</v>
      </c>
      <c r="F317">
        <f t="shared" si="9"/>
        <v>0</v>
      </c>
      <c r="G317">
        <f t="shared" si="10"/>
        <v>15086.5496630705</v>
      </c>
      <c r="H317">
        <f>G317/'Assumptions for MET distro'!$B$12</f>
        <v>10914.454873046334</v>
      </c>
      <c r="I317">
        <f t="shared" si="11"/>
        <v>0</v>
      </c>
      <c r="J317">
        <f t="shared" si="12"/>
        <v>6.1471877945876887</v>
      </c>
      <c r="K317">
        <f t="shared" si="13"/>
        <v>0</v>
      </c>
    </row>
    <row r="318" spans="2:11" x14ac:dyDescent="0.25">
      <c r="B318" t="s">
        <v>591</v>
      </c>
      <c r="C318" t="s">
        <v>928</v>
      </c>
      <c r="D318">
        <f t="shared" si="7"/>
        <v>0</v>
      </c>
      <c r="E318">
        <f t="shared" si="8"/>
        <v>0</v>
      </c>
      <c r="F318">
        <f t="shared" si="9"/>
        <v>0</v>
      </c>
      <c r="G318">
        <f t="shared" si="10"/>
        <v>16629.704677643214</v>
      </c>
      <c r="H318">
        <f>G318/'Assumptions for MET distro'!$B$12</f>
        <v>12030.859627269052</v>
      </c>
      <c r="I318">
        <f t="shared" si="11"/>
        <v>0</v>
      </c>
      <c r="J318">
        <f t="shared" si="12"/>
        <v>6.77596401463743</v>
      </c>
      <c r="K318">
        <f t="shared" si="13"/>
        <v>0</v>
      </c>
    </row>
    <row r="319" spans="2:11" x14ac:dyDescent="0.25">
      <c r="B319" t="s">
        <v>593</v>
      </c>
      <c r="C319" t="s">
        <v>915</v>
      </c>
      <c r="D319">
        <f t="shared" si="7"/>
        <v>0</v>
      </c>
      <c r="E319">
        <f t="shared" si="8"/>
        <v>0</v>
      </c>
      <c r="F319">
        <f t="shared" si="9"/>
        <v>0</v>
      </c>
      <c r="G319">
        <f t="shared" si="10"/>
        <v>31115.393843962684</v>
      </c>
      <c r="H319">
        <f>G319/'Assumptions for MET distro'!$B$12</f>
        <v>22510.618368777872</v>
      </c>
      <c r="I319">
        <f t="shared" si="11"/>
        <v>0</v>
      </c>
      <c r="J319">
        <f t="shared" si="12"/>
        <v>12.678324304304018</v>
      </c>
      <c r="K319">
        <f t="shared" si="13"/>
        <v>0</v>
      </c>
    </row>
    <row r="320" spans="2:11" x14ac:dyDescent="0.25">
      <c r="B320" t="s">
        <v>594</v>
      </c>
      <c r="C320" t="s">
        <v>918</v>
      </c>
      <c r="D320">
        <f t="shared" si="7"/>
        <v>0</v>
      </c>
      <c r="E320">
        <f t="shared" si="8"/>
        <v>0</v>
      </c>
      <c r="F320">
        <f t="shared" si="9"/>
        <v>0</v>
      </c>
      <c r="G320">
        <f t="shared" si="10"/>
        <v>3739.6097634362941</v>
      </c>
      <c r="H320">
        <f>G320/'Assumptions for MET distro'!$B$12</f>
        <v>2705.4431210165681</v>
      </c>
      <c r="I320">
        <f t="shared" si="11"/>
        <v>0</v>
      </c>
      <c r="J320">
        <f t="shared" si="12"/>
        <v>1.5237469141527935</v>
      </c>
      <c r="K320">
        <f t="shared" si="13"/>
        <v>0</v>
      </c>
    </row>
    <row r="321" spans="2:11" x14ac:dyDescent="0.25">
      <c r="B321" t="s">
        <v>594</v>
      </c>
      <c r="C321" t="s">
        <v>915</v>
      </c>
      <c r="D321">
        <f t="shared" si="7"/>
        <v>0</v>
      </c>
      <c r="E321">
        <f t="shared" si="8"/>
        <v>0</v>
      </c>
      <c r="F321">
        <f t="shared" si="9"/>
        <v>0</v>
      </c>
      <c r="G321">
        <f t="shared" si="10"/>
        <v>22476.502105935841</v>
      </c>
      <c r="H321">
        <f>G321/'Assumptions for MET distro'!$B$12</f>
        <v>16260.760307551922</v>
      </c>
      <c r="I321">
        <f t="shared" si="11"/>
        <v>0</v>
      </c>
      <c r="J321">
        <f t="shared" si="12"/>
        <v>9.1583087250788058</v>
      </c>
      <c r="K321">
        <f t="shared" si="13"/>
        <v>0</v>
      </c>
    </row>
    <row r="322" spans="2:11" x14ac:dyDescent="0.25">
      <c r="B322" t="s">
        <v>599</v>
      </c>
      <c r="C322" t="s">
        <v>915</v>
      </c>
      <c r="D322">
        <f t="shared" si="7"/>
        <v>0</v>
      </c>
      <c r="E322">
        <f t="shared" si="8"/>
        <v>0</v>
      </c>
      <c r="F322">
        <f t="shared" si="9"/>
        <v>0</v>
      </c>
      <c r="G322">
        <f t="shared" si="10"/>
        <v>15289.090222773835</v>
      </c>
      <c r="H322">
        <f>G322/'Assumptions for MET distro'!$B$12</f>
        <v>11060.984056207069</v>
      </c>
      <c r="I322">
        <f t="shared" si="11"/>
        <v>0</v>
      </c>
      <c r="J322">
        <f t="shared" si="12"/>
        <v>6.2297152700093887</v>
      </c>
      <c r="K322">
        <f t="shared" si="13"/>
        <v>0</v>
      </c>
    </row>
    <row r="323" spans="2:11" x14ac:dyDescent="0.25">
      <c r="B323" t="s">
        <v>265</v>
      </c>
      <c r="C323" t="s">
        <v>922</v>
      </c>
      <c r="D323">
        <f t="shared" si="7"/>
        <v>0</v>
      </c>
      <c r="E323">
        <f t="shared" si="8"/>
        <v>0</v>
      </c>
      <c r="F323">
        <f t="shared" si="9"/>
        <v>0</v>
      </c>
      <c r="G323">
        <f t="shared" si="10"/>
        <v>17027.669684090837</v>
      </c>
      <c r="H323">
        <f>G323/'Assumptions for MET distro'!$B$12</f>
        <v>12318.769798973623</v>
      </c>
      <c r="I323">
        <f t="shared" si="11"/>
        <v>0</v>
      </c>
      <c r="J323">
        <f t="shared" si="12"/>
        <v>6.9381194235906234</v>
      </c>
      <c r="K323">
        <f t="shared" si="13"/>
        <v>0</v>
      </c>
    </row>
    <row r="324" spans="2:11" x14ac:dyDescent="0.25">
      <c r="B324" t="s">
        <v>265</v>
      </c>
      <c r="C324" t="s">
        <v>928</v>
      </c>
      <c r="D324">
        <f t="shared" si="7"/>
        <v>0</v>
      </c>
      <c r="E324">
        <f t="shared" si="8"/>
        <v>0</v>
      </c>
      <c r="F324">
        <f t="shared" si="9"/>
        <v>0</v>
      </c>
      <c r="G324">
        <f t="shared" si="10"/>
        <v>15398.527700431421</v>
      </c>
      <c r="H324">
        <f>G324/'Assumptions for MET distro'!$B$12</f>
        <v>11140.157256043316</v>
      </c>
      <c r="I324">
        <f t="shared" si="11"/>
        <v>0</v>
      </c>
      <c r="J324">
        <f t="shared" si="12"/>
        <v>6.274306826193631</v>
      </c>
      <c r="K324">
        <f t="shared" si="13"/>
        <v>0</v>
      </c>
    </row>
    <row r="325" spans="2:11" x14ac:dyDescent="0.25">
      <c r="B325" t="s">
        <v>600</v>
      </c>
      <c r="C325" t="s">
        <v>918</v>
      </c>
      <c r="D325">
        <f t="shared" si="7"/>
        <v>0</v>
      </c>
      <c r="E325">
        <f t="shared" si="8"/>
        <v>0</v>
      </c>
      <c r="F325">
        <f t="shared" si="9"/>
        <v>0</v>
      </c>
      <c r="G325">
        <f t="shared" si="10"/>
        <v>12171.161104151692</v>
      </c>
      <c r="H325">
        <f>G325/'Assumptions for MET distro'!$B$12</f>
        <v>8805.299527765168</v>
      </c>
      <c r="I325">
        <f t="shared" si="11"/>
        <v>0</v>
      </c>
      <c r="J325">
        <f t="shared" si="12"/>
        <v>4.9592792690395875</v>
      </c>
      <c r="K325">
        <f t="shared" si="13"/>
        <v>0</v>
      </c>
    </row>
    <row r="326" spans="2:11" x14ac:dyDescent="0.25">
      <c r="B326" t="s">
        <v>600</v>
      </c>
      <c r="C326" t="s">
        <v>915</v>
      </c>
      <c r="D326">
        <f t="shared" si="7"/>
        <v>0</v>
      </c>
      <c r="E326">
        <f t="shared" si="8"/>
        <v>0</v>
      </c>
      <c r="F326">
        <f t="shared" si="9"/>
        <v>0</v>
      </c>
      <c r="G326">
        <f t="shared" si="10"/>
        <v>27994.776194162474</v>
      </c>
      <c r="H326">
        <f>G326/'Assumptions for MET distro'!$B$12</f>
        <v>20252.988806324011</v>
      </c>
      <c r="I326">
        <f t="shared" si="11"/>
        <v>0</v>
      </c>
      <c r="J326">
        <f t="shared" si="12"/>
        <v>11.406792830451929</v>
      </c>
      <c r="K326">
        <f t="shared" si="13"/>
        <v>0</v>
      </c>
    </row>
    <row r="327" spans="2:11" x14ac:dyDescent="0.25">
      <c r="B327" t="s">
        <v>281</v>
      </c>
      <c r="C327" t="s">
        <v>921</v>
      </c>
      <c r="D327">
        <f t="shared" si="7"/>
        <v>0</v>
      </c>
      <c r="E327">
        <f t="shared" si="8"/>
        <v>0</v>
      </c>
      <c r="F327">
        <f t="shared" si="9"/>
        <v>0</v>
      </c>
      <c r="G327">
        <f t="shared" si="10"/>
        <v>3009.9525152242413</v>
      </c>
      <c r="H327">
        <f>G327/'Assumptions for MET distro'!$B$12</f>
        <v>2177.5682068540691</v>
      </c>
      <c r="I327">
        <f t="shared" si="11"/>
        <v>0</v>
      </c>
      <c r="J327">
        <f t="shared" si="12"/>
        <v>1.2264396947677689</v>
      </c>
      <c r="K327">
        <f t="shared" si="13"/>
        <v>0</v>
      </c>
    </row>
    <row r="328" spans="2:11" x14ac:dyDescent="0.25">
      <c r="B328" t="s">
        <v>294</v>
      </c>
      <c r="C328" t="s">
        <v>914</v>
      </c>
      <c r="D328">
        <f t="shared" si="7"/>
        <v>0</v>
      </c>
      <c r="E328">
        <f t="shared" si="8"/>
        <v>0</v>
      </c>
      <c r="F328">
        <f t="shared" si="9"/>
        <v>0</v>
      </c>
      <c r="G328">
        <f t="shared" si="10"/>
        <v>39918.280364752478</v>
      </c>
      <c r="H328">
        <f>G328/'Assumptions for MET distro'!$B$12</f>
        <v>28879.119439562375</v>
      </c>
      <c r="I328">
        <f t="shared" si="11"/>
        <v>0</v>
      </c>
      <c r="J328">
        <f t="shared" si="12"/>
        <v>16.265161439782361</v>
      </c>
      <c r="K328">
        <f t="shared" si="13"/>
        <v>0</v>
      </c>
    </row>
    <row r="329" spans="2:11" x14ac:dyDescent="0.25">
      <c r="B329" t="s">
        <v>744</v>
      </c>
      <c r="C329" t="s">
        <v>922</v>
      </c>
      <c r="D329">
        <f t="shared" si="7"/>
        <v>0</v>
      </c>
      <c r="E329">
        <f t="shared" si="8"/>
        <v>0</v>
      </c>
      <c r="F329">
        <f t="shared" si="9"/>
        <v>0</v>
      </c>
      <c r="G329">
        <f t="shared" si="10"/>
        <v>3.0500000000000002E-3</v>
      </c>
      <c r="H329">
        <f>G329/'Assumptions for MET distro'!$B$12</f>
        <v>2.2065408000000006E-3</v>
      </c>
      <c r="I329">
        <f t="shared" si="11"/>
        <v>0</v>
      </c>
      <c r="J329">
        <f t="shared" si="12"/>
        <v>1.2427575020275754E-6</v>
      </c>
      <c r="K329">
        <f t="shared" si="13"/>
        <v>0</v>
      </c>
    </row>
    <row r="330" spans="2:11" x14ac:dyDescent="0.25">
      <c r="B330" t="s">
        <v>309</v>
      </c>
      <c r="C330" t="s">
        <v>918</v>
      </c>
      <c r="D330">
        <f t="shared" si="7"/>
        <v>0</v>
      </c>
      <c r="E330">
        <f t="shared" si="8"/>
        <v>0</v>
      </c>
      <c r="F330">
        <f t="shared" si="9"/>
        <v>0</v>
      </c>
      <c r="G330">
        <f t="shared" si="10"/>
        <v>6762.4347071052453</v>
      </c>
      <c r="H330">
        <f>G330/'Assumptions for MET distro'!$B$12</f>
        <v>4892.3239634635329</v>
      </c>
      <c r="I330">
        <f t="shared" si="11"/>
        <v>0</v>
      </c>
      <c r="J330">
        <f t="shared" si="12"/>
        <v>2.7554316276153088</v>
      </c>
      <c r="K330">
        <f t="shared" si="13"/>
        <v>0</v>
      </c>
    </row>
    <row r="331" spans="2:11" x14ac:dyDescent="0.25">
      <c r="B331" t="s">
        <v>314</v>
      </c>
      <c r="C331" t="s">
        <v>924</v>
      </c>
      <c r="D331">
        <f t="shared" si="7"/>
        <v>0</v>
      </c>
      <c r="E331">
        <f t="shared" si="8"/>
        <v>0</v>
      </c>
      <c r="F331">
        <f t="shared" si="9"/>
        <v>0</v>
      </c>
      <c r="G331">
        <f t="shared" si="10"/>
        <v>1870.5669865593991</v>
      </c>
      <c r="H331">
        <f>G331/'Assumptions for MET distro'!$B$12</f>
        <v>1353.2729098283169</v>
      </c>
      <c r="I331">
        <f t="shared" si="11"/>
        <v>0</v>
      </c>
      <c r="J331">
        <f t="shared" si="12"/>
        <v>0.76218398543993693</v>
      </c>
      <c r="K331">
        <f t="shared" si="13"/>
        <v>0</v>
      </c>
    </row>
    <row r="332" spans="2:11" x14ac:dyDescent="0.25">
      <c r="B332" t="s">
        <v>314</v>
      </c>
      <c r="C332" t="s">
        <v>914</v>
      </c>
      <c r="D332">
        <f t="shared" si="7"/>
        <v>0</v>
      </c>
      <c r="E332">
        <f t="shared" si="8"/>
        <v>0</v>
      </c>
      <c r="F332">
        <f t="shared" si="9"/>
        <v>0</v>
      </c>
      <c r="G332">
        <f t="shared" si="10"/>
        <v>11414.016030244338</v>
      </c>
      <c r="H332">
        <f>G332/'Assumptions for MET distro'!$B$12</f>
        <v>8257.5383811764495</v>
      </c>
      <c r="I332">
        <f t="shared" si="11"/>
        <v>0</v>
      </c>
      <c r="J332">
        <f t="shared" si="12"/>
        <v>4.6507718196226735</v>
      </c>
      <c r="K332">
        <f t="shared" si="13"/>
        <v>0</v>
      </c>
    </row>
    <row r="333" spans="2:11" x14ac:dyDescent="0.25">
      <c r="B333" t="s">
        <v>601</v>
      </c>
      <c r="C333" t="s">
        <v>922</v>
      </c>
      <c r="D333">
        <f t="shared" si="7"/>
        <v>0</v>
      </c>
      <c r="E333">
        <f t="shared" si="8"/>
        <v>0</v>
      </c>
      <c r="F333">
        <f t="shared" si="9"/>
        <v>0</v>
      </c>
      <c r="G333">
        <f t="shared" si="10"/>
        <v>15141.67417680902</v>
      </c>
      <c r="H333">
        <f>G333/'Assumptions for MET distro'!$B$12</f>
        <v>10954.335033257548</v>
      </c>
      <c r="I333">
        <f t="shared" si="11"/>
        <v>0</v>
      </c>
      <c r="J333">
        <f t="shared" si="12"/>
        <v>6.1696489103234811</v>
      </c>
      <c r="K333">
        <f t="shared" si="13"/>
        <v>0</v>
      </c>
    </row>
    <row r="334" spans="2:11" x14ac:dyDescent="0.25">
      <c r="B334" t="s">
        <v>601</v>
      </c>
      <c r="C334" t="s">
        <v>928</v>
      </c>
      <c r="D334">
        <f t="shared" si="7"/>
        <v>0</v>
      </c>
      <c r="E334">
        <f t="shared" si="8"/>
        <v>0</v>
      </c>
      <c r="F334">
        <f t="shared" si="9"/>
        <v>0</v>
      </c>
      <c r="G334">
        <f t="shared" si="10"/>
        <v>15383.166967336769</v>
      </c>
      <c r="H334">
        <f>G334/'Assumptions for MET distro'!$B$12</f>
        <v>11129.044441521592</v>
      </c>
      <c r="I334">
        <f t="shared" si="11"/>
        <v>0</v>
      </c>
      <c r="J334">
        <f t="shared" si="12"/>
        <v>6.2680479192132958</v>
      </c>
      <c r="K334">
        <f t="shared" si="13"/>
        <v>0</v>
      </c>
    </row>
    <row r="335" spans="2:11" x14ac:dyDescent="0.25">
      <c r="B335" t="s">
        <v>602</v>
      </c>
      <c r="C335" t="s">
        <v>915</v>
      </c>
      <c r="D335">
        <f t="shared" si="7"/>
        <v>0</v>
      </c>
      <c r="E335">
        <f t="shared" si="8"/>
        <v>0</v>
      </c>
      <c r="F335">
        <f t="shared" si="9"/>
        <v>0</v>
      </c>
      <c r="G335">
        <f t="shared" si="10"/>
        <v>10860.921619398969</v>
      </c>
      <c r="H335">
        <f>G335/'Assumptions for MET distro'!$B$12</f>
        <v>7857.398911083902</v>
      </c>
      <c r="I335">
        <f t="shared" si="11"/>
        <v>0</v>
      </c>
      <c r="J335">
        <f t="shared" si="12"/>
        <v>4.4254071545709994</v>
      </c>
      <c r="K335">
        <f t="shared" si="13"/>
        <v>0</v>
      </c>
    </row>
    <row r="336" spans="2:11" x14ac:dyDescent="0.25">
      <c r="B336" t="s">
        <v>325</v>
      </c>
      <c r="C336" t="s">
        <v>915</v>
      </c>
      <c r="D336">
        <f t="shared" si="7"/>
        <v>0</v>
      </c>
      <c r="E336">
        <f t="shared" si="8"/>
        <v>0</v>
      </c>
      <c r="F336">
        <f t="shared" si="9"/>
        <v>0</v>
      </c>
      <c r="G336">
        <f t="shared" si="10"/>
        <v>18296.951977620014</v>
      </c>
      <c r="H336">
        <f>G336/'Assumptions for MET distro'!$B$12</f>
        <v>13237.039689921066</v>
      </c>
      <c r="I336">
        <f t="shared" si="11"/>
        <v>0</v>
      </c>
      <c r="J336">
        <f t="shared" si="12"/>
        <v>7.4553030604673927</v>
      </c>
      <c r="K336">
        <f t="shared" si="13"/>
        <v>0</v>
      </c>
    </row>
    <row r="337" spans="2:11" x14ac:dyDescent="0.25">
      <c r="B337" t="s">
        <v>603</v>
      </c>
      <c r="C337" t="s">
        <v>918</v>
      </c>
      <c r="D337">
        <f t="shared" si="7"/>
        <v>0</v>
      </c>
      <c r="E337">
        <f t="shared" si="8"/>
        <v>0</v>
      </c>
      <c r="F337">
        <f t="shared" si="9"/>
        <v>0</v>
      </c>
      <c r="G337">
        <f t="shared" si="10"/>
        <v>25830.875692799342</v>
      </c>
      <c r="H337">
        <f>G337/'Assumptions for MET distro'!$B$12</f>
        <v>18687.502005209844</v>
      </c>
      <c r="I337">
        <f t="shared" si="11"/>
        <v>0</v>
      </c>
      <c r="J337">
        <f t="shared" si="12"/>
        <v>10.525086738087909</v>
      </c>
      <c r="K337">
        <f t="shared" si="13"/>
        <v>0</v>
      </c>
    </row>
    <row r="338" spans="2:11" x14ac:dyDescent="0.25">
      <c r="B338" t="s">
        <v>603</v>
      </c>
      <c r="C338" t="s">
        <v>928</v>
      </c>
      <c r="D338">
        <f t="shared" si="7"/>
        <v>0</v>
      </c>
      <c r="E338">
        <f t="shared" si="8"/>
        <v>0</v>
      </c>
      <c r="F338">
        <f t="shared" si="9"/>
        <v>0</v>
      </c>
      <c r="G338">
        <f t="shared" si="10"/>
        <v>12106.487426490743</v>
      </c>
      <c r="H338">
        <f>G338/'Assumptions for MET distro'!$B$12</f>
        <v>8758.5109676192878</v>
      </c>
      <c r="I338">
        <f t="shared" si="11"/>
        <v>0</v>
      </c>
      <c r="J338">
        <f t="shared" si="12"/>
        <v>4.932927236876683</v>
      </c>
      <c r="K338">
        <f t="shared" si="13"/>
        <v>0</v>
      </c>
    </row>
    <row r="339" spans="2:11" x14ac:dyDescent="0.25">
      <c r="B339" t="s">
        <v>330</v>
      </c>
      <c r="C339" t="s">
        <v>915</v>
      </c>
      <c r="D339">
        <f t="shared" si="7"/>
        <v>0</v>
      </c>
      <c r="E339">
        <f t="shared" si="8"/>
        <v>0</v>
      </c>
      <c r="F339">
        <f t="shared" si="9"/>
        <v>0</v>
      </c>
      <c r="G339">
        <f t="shared" si="10"/>
        <v>5155.234368040803</v>
      </c>
      <c r="H339">
        <f>G339/'Assumptions for MET distro'!$B$12</f>
        <v>3729.5852349653278</v>
      </c>
      <c r="I339">
        <f t="shared" si="11"/>
        <v>0</v>
      </c>
      <c r="J339">
        <f t="shared" si="12"/>
        <v>2.1005594051124898</v>
      </c>
      <c r="K339">
        <f t="shared" si="13"/>
        <v>0</v>
      </c>
    </row>
    <row r="340" spans="2:11" x14ac:dyDescent="0.25">
      <c r="B340" t="s">
        <v>354</v>
      </c>
      <c r="C340" t="s">
        <v>915</v>
      </c>
      <c r="D340">
        <f t="shared" si="7"/>
        <v>0</v>
      </c>
      <c r="E340">
        <f t="shared" si="8"/>
        <v>0</v>
      </c>
      <c r="F340">
        <f t="shared" si="9"/>
        <v>0</v>
      </c>
      <c r="G340">
        <f t="shared" si="10"/>
        <v>23410.572476822665</v>
      </c>
      <c r="H340">
        <f>G340/'Assumptions for MET distro'!$B$12</f>
        <v>16936.519121792222</v>
      </c>
      <c r="I340">
        <f t="shared" si="11"/>
        <v>0</v>
      </c>
      <c r="J340">
        <f t="shared" si="12"/>
        <v>9.5389064171579161</v>
      </c>
      <c r="K340">
        <f t="shared" si="13"/>
        <v>0</v>
      </c>
    </row>
    <row r="341" spans="2:11" x14ac:dyDescent="0.25">
      <c r="B341" t="s">
        <v>359</v>
      </c>
      <c r="C341" t="s">
        <v>918</v>
      </c>
      <c r="D341">
        <f t="shared" si="7"/>
        <v>0</v>
      </c>
      <c r="E341">
        <f t="shared" si="8"/>
        <v>0</v>
      </c>
      <c r="F341">
        <f t="shared" si="9"/>
        <v>0</v>
      </c>
      <c r="G341">
        <f t="shared" si="10"/>
        <v>12904.083419097668</v>
      </c>
      <c r="H341">
        <f>G341/'Assumptions for MET distro'!$B$12</f>
        <v>9335.5365740467241</v>
      </c>
      <c r="I341">
        <f t="shared" si="11"/>
        <v>0</v>
      </c>
      <c r="J341">
        <f t="shared" si="12"/>
        <v>5.2579168773354983</v>
      </c>
      <c r="K341">
        <f t="shared" si="13"/>
        <v>0</v>
      </c>
    </row>
    <row r="342" spans="2:11" x14ac:dyDescent="0.25">
      <c r="B342" t="s">
        <v>745</v>
      </c>
      <c r="C342" t="s">
        <v>914</v>
      </c>
      <c r="D342">
        <f t="shared" si="7"/>
        <v>0</v>
      </c>
      <c r="E342">
        <f t="shared" si="8"/>
        <v>0</v>
      </c>
      <c r="F342">
        <f t="shared" si="9"/>
        <v>0</v>
      </c>
      <c r="G342">
        <f t="shared" si="10"/>
        <v>3.0500000000000002E-3</v>
      </c>
      <c r="H342">
        <f>G342/'Assumptions for MET distro'!$B$12</f>
        <v>2.2065408000000006E-3</v>
      </c>
      <c r="I342">
        <f t="shared" si="11"/>
        <v>0</v>
      </c>
      <c r="J342">
        <f t="shared" si="12"/>
        <v>1.2427575020275754E-6</v>
      </c>
      <c r="K342">
        <f t="shared" si="13"/>
        <v>0</v>
      </c>
    </row>
    <row r="343" spans="2:11" x14ac:dyDescent="0.25">
      <c r="B343" t="s">
        <v>608</v>
      </c>
      <c r="C343" t="s">
        <v>902</v>
      </c>
      <c r="D343">
        <f t="shared" si="7"/>
        <v>0</v>
      </c>
      <c r="E343">
        <f t="shared" si="8"/>
        <v>0</v>
      </c>
      <c r="F343">
        <f t="shared" si="9"/>
        <v>0</v>
      </c>
      <c r="G343">
        <f t="shared" si="10"/>
        <v>3.0500000000000002E-3</v>
      </c>
      <c r="H343">
        <f>G343/'Assumptions for MET distro'!$B$12</f>
        <v>2.2065408000000006E-3</v>
      </c>
      <c r="I343">
        <f t="shared" si="11"/>
        <v>0</v>
      </c>
      <c r="J343">
        <f t="shared" si="12"/>
        <v>1.2427575020275754E-6</v>
      </c>
      <c r="K343">
        <f t="shared" si="13"/>
        <v>0</v>
      </c>
    </row>
    <row r="344" spans="2:11" x14ac:dyDescent="0.25">
      <c r="B344" t="s">
        <v>609</v>
      </c>
      <c r="C344" t="s">
        <v>922</v>
      </c>
      <c r="D344">
        <f t="shared" si="7"/>
        <v>0</v>
      </c>
      <c r="E344">
        <f t="shared" si="8"/>
        <v>0</v>
      </c>
      <c r="F344">
        <f t="shared" si="9"/>
        <v>0</v>
      </c>
      <c r="G344">
        <f t="shared" si="10"/>
        <v>7081.0994221186147</v>
      </c>
      <c r="H344">
        <f>G344/'Assumptions for MET distro'!$B$12</f>
        <v>5122.863863528245</v>
      </c>
      <c r="I344">
        <f t="shared" si="11"/>
        <v>0</v>
      </c>
      <c r="J344">
        <f t="shared" si="12"/>
        <v>2.8852752227675524</v>
      </c>
      <c r="K344">
        <f t="shared" si="13"/>
        <v>0</v>
      </c>
    </row>
    <row r="345" spans="2:11" x14ac:dyDescent="0.25">
      <c r="B345" t="s">
        <v>614</v>
      </c>
      <c r="C345" t="s">
        <v>918</v>
      </c>
      <c r="D345">
        <f t="shared" si="7"/>
        <v>0</v>
      </c>
      <c r="E345">
        <f t="shared" si="8"/>
        <v>0</v>
      </c>
      <c r="F345">
        <f t="shared" si="9"/>
        <v>0</v>
      </c>
      <c r="G345">
        <f t="shared" si="10"/>
        <v>9422.9320526438314</v>
      </c>
      <c r="H345">
        <f>G345/'Assumptions for MET distro'!$B$12</f>
        <v>6817.0767310774972</v>
      </c>
      <c r="I345">
        <f t="shared" si="11"/>
        <v>0</v>
      </c>
      <c r="J345">
        <f t="shared" si="12"/>
        <v>3.8394818031210556</v>
      </c>
      <c r="K345">
        <f t="shared" si="13"/>
        <v>0</v>
      </c>
    </row>
    <row r="346" spans="2:11" x14ac:dyDescent="0.25">
      <c r="B346" t="s">
        <v>616</v>
      </c>
      <c r="C346" t="s">
        <v>918</v>
      </c>
      <c r="D346">
        <f t="shared" si="7"/>
        <v>0</v>
      </c>
      <c r="E346">
        <f t="shared" si="8"/>
        <v>0</v>
      </c>
      <c r="F346">
        <f t="shared" si="9"/>
        <v>0</v>
      </c>
      <c r="G346">
        <f t="shared" si="10"/>
        <v>15093.934870343082</v>
      </c>
      <c r="H346">
        <f>G346/'Assumptions for MET distro'!$B$12</f>
        <v>10919.797745558926</v>
      </c>
      <c r="I346">
        <f t="shared" si="11"/>
        <v>0</v>
      </c>
      <c r="J346">
        <f t="shared" si="12"/>
        <v>6.1501969820440916</v>
      </c>
      <c r="K346">
        <f t="shared" si="13"/>
        <v>0</v>
      </c>
    </row>
    <row r="347" spans="2:11" x14ac:dyDescent="0.25">
      <c r="B347" t="s">
        <v>617</v>
      </c>
      <c r="C347" t="s">
        <v>915</v>
      </c>
      <c r="D347">
        <f t="shared" si="7"/>
        <v>0</v>
      </c>
      <c r="E347">
        <f t="shared" si="8"/>
        <v>0</v>
      </c>
      <c r="F347">
        <f t="shared" si="9"/>
        <v>0</v>
      </c>
      <c r="G347">
        <f t="shared" si="10"/>
        <v>28341.211436703994</v>
      </c>
      <c r="H347">
        <f>G347/'Assumptions for MET distro'!$B$12</f>
        <v>20503.619461152128</v>
      </c>
      <c r="I347">
        <f t="shared" si="11"/>
        <v>0</v>
      </c>
      <c r="J347">
        <f t="shared" si="12"/>
        <v>11.547951845742164</v>
      </c>
      <c r="K347">
        <f t="shared" si="13"/>
        <v>0</v>
      </c>
    </row>
    <row r="348" spans="2:11" x14ac:dyDescent="0.25">
      <c r="B348" t="s">
        <v>619</v>
      </c>
      <c r="C348" t="s">
        <v>922</v>
      </c>
      <c r="D348">
        <f t="shared" si="7"/>
        <v>0</v>
      </c>
      <c r="E348">
        <f t="shared" si="8"/>
        <v>0</v>
      </c>
      <c r="F348">
        <f t="shared" si="9"/>
        <v>0</v>
      </c>
      <c r="G348">
        <f t="shared" si="10"/>
        <v>12456.77381042729</v>
      </c>
      <c r="H348">
        <f>G348/'Assumptions for MET distro'!$B$12</f>
        <v>9011.9277537964881</v>
      </c>
      <c r="I348">
        <f t="shared" si="11"/>
        <v>0</v>
      </c>
      <c r="J348">
        <f t="shared" si="12"/>
        <v>5.0756554439243082</v>
      </c>
      <c r="K348">
        <f t="shared" si="13"/>
        <v>0</v>
      </c>
    </row>
    <row r="349" spans="2:11" x14ac:dyDescent="0.25">
      <c r="B349" t="s">
        <v>90</v>
      </c>
      <c r="C349" t="s">
        <v>918</v>
      </c>
      <c r="D349">
        <f t="shared" si="7"/>
        <v>0</v>
      </c>
      <c r="E349">
        <f t="shared" si="8"/>
        <v>0</v>
      </c>
      <c r="F349">
        <f t="shared" si="9"/>
        <v>0</v>
      </c>
      <c r="G349">
        <f t="shared" si="10"/>
        <v>25939.656142509113</v>
      </c>
      <c r="H349">
        <f>G349/'Assumptions for MET distro'!$B$12</f>
        <v>18766.199874235077</v>
      </c>
      <c r="I349">
        <f t="shared" si="11"/>
        <v>0</v>
      </c>
      <c r="J349">
        <f t="shared" si="12"/>
        <v>10.569410580694713</v>
      </c>
      <c r="K349">
        <f t="shared" si="13"/>
        <v>0</v>
      </c>
    </row>
    <row r="350" spans="2:11" x14ac:dyDescent="0.25">
      <c r="B350" t="s">
        <v>90</v>
      </c>
      <c r="C350" t="s">
        <v>928</v>
      </c>
      <c r="D350">
        <f t="shared" si="7"/>
        <v>0</v>
      </c>
      <c r="E350">
        <f t="shared" si="8"/>
        <v>0</v>
      </c>
      <c r="F350">
        <f t="shared" si="9"/>
        <v>0</v>
      </c>
      <c r="G350">
        <f t="shared" si="10"/>
        <v>9868.3389740267812</v>
      </c>
      <c r="H350">
        <f>G350/'Assumptions for MET distro'!$B$12</f>
        <v>7139.3090407935206</v>
      </c>
      <c r="I350">
        <f t="shared" si="11"/>
        <v>0</v>
      </c>
      <c r="J350">
        <f t="shared" si="12"/>
        <v>4.0209679647616028</v>
      </c>
      <c r="K350">
        <f t="shared" si="13"/>
        <v>0</v>
      </c>
    </row>
    <row r="351" spans="2:11" x14ac:dyDescent="0.25">
      <c r="B351" t="s">
        <v>620</v>
      </c>
      <c r="C351" t="s">
        <v>915</v>
      </c>
      <c r="D351">
        <f t="shared" si="7"/>
        <v>0</v>
      </c>
      <c r="E351">
        <f t="shared" si="8"/>
        <v>0</v>
      </c>
      <c r="F351">
        <f t="shared" si="9"/>
        <v>0</v>
      </c>
      <c r="G351">
        <f t="shared" si="10"/>
        <v>13145.783420033611</v>
      </c>
      <c r="H351">
        <f>G351/'Assumptions for MET distro'!$B$12</f>
        <v>9510.3958899238369</v>
      </c>
      <c r="I351">
        <f t="shared" si="11"/>
        <v>0</v>
      </c>
      <c r="J351">
        <f t="shared" si="12"/>
        <v>5.356400316484093</v>
      </c>
      <c r="K351">
        <f t="shared" si="13"/>
        <v>0</v>
      </c>
    </row>
    <row r="352" spans="2:11" x14ac:dyDescent="0.25">
      <c r="B352" t="s">
        <v>621</v>
      </c>
      <c r="C352" t="s">
        <v>922</v>
      </c>
      <c r="D352">
        <f t="shared" si="7"/>
        <v>0</v>
      </c>
      <c r="E352">
        <f t="shared" si="8"/>
        <v>0</v>
      </c>
      <c r="F352">
        <f t="shared" si="9"/>
        <v>0</v>
      </c>
      <c r="G352">
        <f t="shared" si="10"/>
        <v>12453.614676207919</v>
      </c>
      <c r="H352">
        <f>G352/'Assumptions for MET distro'!$B$12</f>
        <v>9009.6422591906776</v>
      </c>
      <c r="I352">
        <f t="shared" si="11"/>
        <v>0</v>
      </c>
      <c r="J352">
        <f t="shared" si="12"/>
        <v>5.0743682184321646</v>
      </c>
      <c r="K352">
        <f t="shared" si="13"/>
        <v>0</v>
      </c>
    </row>
    <row r="353" spans="2:11" x14ac:dyDescent="0.25">
      <c r="B353" t="s">
        <v>624</v>
      </c>
      <c r="C353" t="s">
        <v>922</v>
      </c>
      <c r="D353">
        <f t="shared" si="7"/>
        <v>0</v>
      </c>
      <c r="E353">
        <f t="shared" si="8"/>
        <v>0</v>
      </c>
      <c r="F353">
        <f t="shared" si="9"/>
        <v>0</v>
      </c>
      <c r="G353">
        <f t="shared" si="10"/>
        <v>17949.218802189684</v>
      </c>
      <c r="H353">
        <f>G353/'Assumptions for MET distro'!$B$12</f>
        <v>12985.470037756942</v>
      </c>
      <c r="I353">
        <f t="shared" si="11"/>
        <v>0</v>
      </c>
      <c r="J353">
        <f t="shared" si="12"/>
        <v>7.3136151875264392</v>
      </c>
      <c r="K353">
        <f t="shared" si="13"/>
        <v>0</v>
      </c>
    </row>
    <row r="354" spans="2:11" x14ac:dyDescent="0.25">
      <c r="B354" t="s">
        <v>207</v>
      </c>
      <c r="C354" t="s">
        <v>914</v>
      </c>
      <c r="D354">
        <f t="shared" si="7"/>
        <v>0</v>
      </c>
      <c r="E354">
        <f t="shared" si="8"/>
        <v>0</v>
      </c>
      <c r="F354">
        <f t="shared" si="9"/>
        <v>0</v>
      </c>
      <c r="G354">
        <f t="shared" si="10"/>
        <v>40379.771081946907</v>
      </c>
      <c r="H354">
        <f>G354/'Assumptions for MET distro'!$B$12</f>
        <v>29212.987667860987</v>
      </c>
      <c r="I354">
        <f t="shared" si="11"/>
        <v>0</v>
      </c>
      <c r="J354">
        <f t="shared" si="12"/>
        <v>16.453201128605134</v>
      </c>
      <c r="K354">
        <f t="shared" si="13"/>
        <v>0</v>
      </c>
    </row>
    <row r="355" spans="2:11" x14ac:dyDescent="0.25">
      <c r="B355" t="s">
        <v>606</v>
      </c>
      <c r="C355" t="s">
        <v>914</v>
      </c>
      <c r="D355">
        <f t="shared" si="7"/>
        <v>0</v>
      </c>
      <c r="E355">
        <f t="shared" si="8"/>
        <v>0</v>
      </c>
      <c r="F355">
        <f t="shared" si="9"/>
        <v>0</v>
      </c>
      <c r="G355">
        <f t="shared" si="10"/>
        <v>29240.012851520361</v>
      </c>
      <c r="H355">
        <f>G355/'Assumptions for MET distro'!$B$12</f>
        <v>21153.862737509517</v>
      </c>
      <c r="I355">
        <f t="shared" si="11"/>
        <v>0</v>
      </c>
      <c r="J355">
        <f t="shared" si="12"/>
        <v>11.914178796921192</v>
      </c>
      <c r="K355">
        <f t="shared" si="13"/>
        <v>0</v>
      </c>
    </row>
    <row r="356" spans="2:11" x14ac:dyDescent="0.25">
      <c r="B356" t="s">
        <v>607</v>
      </c>
      <c r="C356" t="s">
        <v>914</v>
      </c>
      <c r="D356">
        <f t="shared" ref="D356:D419" si="14">_xlfn.IFNA(IF(VLOOKUP(C356,$N$3:$Q$199,4,0)-VLOOKUP(B356,$N$3:$Q$199,4,0)&gt;0,VLOOKUP(C356,$N$3:$Q$199,4,0)-VLOOKUP(B356,$N$3:$Q$199,4,0),0)*0.305,0)</f>
        <v>30.195</v>
      </c>
      <c r="E356">
        <f t="shared" ref="E356:E419" si="15">IF(D356&gt;0,1.5,0)</f>
        <v>1.5</v>
      </c>
      <c r="F356">
        <f t="shared" ref="F356:F419" si="16">IF(D356&gt;0,50*2.31*0.305,0)</f>
        <v>35.227499999999999</v>
      </c>
      <c r="G356">
        <f t="shared" ref="G356:G419" si="17">_xlfn.IFNA(SQRT((VLOOKUP(C356,$N$3:$Q$199,2,0)-VLOOKUP(B356,$N$3:$Q$199,2,0))^2+(VLOOKUP(C356,$N$3:$Q$199,3,0)-VLOOKUP(B356,$N$3:$Q$199,3,0))^2),0.01)*0.305</f>
        <v>5690.4960722667483</v>
      </c>
      <c r="H356">
        <f>G356/'Assumptions for MET distro'!$B$12</f>
        <v>4116.8235264578134</v>
      </c>
      <c r="I356">
        <f t="shared" ref="I356:I419" si="18">((2500/3600)*((D356+E356+F356)*9.81*1000))/(0.85*1000)</f>
        <v>536.36415441176462</v>
      </c>
      <c r="J356">
        <f t="shared" ref="J356:J419" si="19">((2500/3600)*H356)/1233</f>
        <v>2.3186579292026073</v>
      </c>
      <c r="K356">
        <f t="shared" ref="K356:K419" si="20">(I356*H356*0.000278)/J356</f>
        <v>264.74642879664697</v>
      </c>
    </row>
    <row r="357" spans="2:11" x14ac:dyDescent="0.25">
      <c r="B357" t="s">
        <v>984</v>
      </c>
      <c r="C357" t="s">
        <v>922</v>
      </c>
      <c r="D357">
        <f t="shared" si="14"/>
        <v>0</v>
      </c>
      <c r="E357">
        <f t="shared" si="15"/>
        <v>0</v>
      </c>
      <c r="F357">
        <f t="shared" si="16"/>
        <v>0</v>
      </c>
      <c r="G357">
        <f t="shared" si="17"/>
        <v>3.0500000000000002E-3</v>
      </c>
      <c r="H357">
        <f>G357/'Assumptions for MET distro'!$B$12</f>
        <v>2.2065408000000006E-3</v>
      </c>
      <c r="I357">
        <f t="shared" si="18"/>
        <v>0</v>
      </c>
      <c r="J357">
        <f t="shared" si="19"/>
        <v>1.2427575020275754E-6</v>
      </c>
      <c r="K357">
        <f t="shared" si="20"/>
        <v>0</v>
      </c>
    </row>
    <row r="358" spans="2:11" x14ac:dyDescent="0.25">
      <c r="B358" t="s">
        <v>985</v>
      </c>
      <c r="C358" t="s">
        <v>902</v>
      </c>
      <c r="D358">
        <f t="shared" si="14"/>
        <v>0</v>
      </c>
      <c r="E358">
        <f t="shared" si="15"/>
        <v>0</v>
      </c>
      <c r="F358">
        <f t="shared" si="16"/>
        <v>0</v>
      </c>
      <c r="G358">
        <f t="shared" si="17"/>
        <v>3.0500000000000002E-3</v>
      </c>
      <c r="H358">
        <f>G358/'Assumptions for MET distro'!$B$12</f>
        <v>2.2065408000000006E-3</v>
      </c>
      <c r="I358">
        <f t="shared" si="18"/>
        <v>0</v>
      </c>
      <c r="J358">
        <f t="shared" si="19"/>
        <v>1.2427575020275754E-6</v>
      </c>
      <c r="K358">
        <f t="shared" si="20"/>
        <v>0</v>
      </c>
    </row>
    <row r="359" spans="2:11" x14ac:dyDescent="0.25">
      <c r="B359" t="s">
        <v>986</v>
      </c>
      <c r="C359" t="s">
        <v>922</v>
      </c>
      <c r="D359">
        <f t="shared" si="14"/>
        <v>0</v>
      </c>
      <c r="E359">
        <f t="shared" si="15"/>
        <v>0</v>
      </c>
      <c r="F359">
        <f t="shared" si="16"/>
        <v>0</v>
      </c>
      <c r="G359">
        <f t="shared" si="17"/>
        <v>3.0500000000000002E-3</v>
      </c>
      <c r="H359">
        <f>G359/'Assumptions for MET distro'!$B$12</f>
        <v>2.2065408000000006E-3</v>
      </c>
      <c r="I359">
        <f t="shared" si="18"/>
        <v>0</v>
      </c>
      <c r="J359">
        <f t="shared" si="19"/>
        <v>1.2427575020275754E-6</v>
      </c>
      <c r="K359">
        <f t="shared" si="20"/>
        <v>0</v>
      </c>
    </row>
    <row r="360" spans="2:11" x14ac:dyDescent="0.25">
      <c r="B360" t="s">
        <v>65</v>
      </c>
      <c r="C360" t="s">
        <v>915</v>
      </c>
      <c r="D360">
        <f t="shared" si="14"/>
        <v>7.625</v>
      </c>
      <c r="E360">
        <f t="shared" si="15"/>
        <v>1.5</v>
      </c>
      <c r="F360">
        <f t="shared" si="16"/>
        <v>35.227499999999999</v>
      </c>
      <c r="G360">
        <f t="shared" si="17"/>
        <v>5015.9749127848772</v>
      </c>
      <c r="H360">
        <f>G360/'Assumptions for MET distro'!$B$12</f>
        <v>3628.8371465036967</v>
      </c>
      <c r="I360">
        <f t="shared" si="18"/>
        <v>355.47224264705881</v>
      </c>
      <c r="J360">
        <f t="shared" si="19"/>
        <v>2.0438165419165633</v>
      </c>
      <c r="K360">
        <f t="shared" si="20"/>
        <v>175.45916520158823</v>
      </c>
    </row>
    <row r="361" spans="2:11" x14ac:dyDescent="0.25">
      <c r="B361" t="s">
        <v>719</v>
      </c>
      <c r="C361" t="s">
        <v>915</v>
      </c>
      <c r="D361">
        <f t="shared" si="14"/>
        <v>0</v>
      </c>
      <c r="E361">
        <f t="shared" si="15"/>
        <v>0</v>
      </c>
      <c r="F361">
        <f t="shared" si="16"/>
        <v>0</v>
      </c>
      <c r="G361">
        <f t="shared" si="17"/>
        <v>3.0500000000000002E-3</v>
      </c>
      <c r="H361">
        <f>G361/'Assumptions for MET distro'!$B$12</f>
        <v>2.2065408000000006E-3</v>
      </c>
      <c r="I361">
        <f t="shared" si="18"/>
        <v>0</v>
      </c>
      <c r="J361">
        <f t="shared" si="19"/>
        <v>1.2427575020275754E-6</v>
      </c>
      <c r="K361">
        <f t="shared" si="20"/>
        <v>0</v>
      </c>
    </row>
    <row r="362" spans="2:11" x14ac:dyDescent="0.25">
      <c r="B362" t="s">
        <v>638</v>
      </c>
      <c r="C362" t="s">
        <v>922</v>
      </c>
      <c r="D362">
        <f t="shared" si="14"/>
        <v>0</v>
      </c>
      <c r="E362">
        <f t="shared" si="15"/>
        <v>0</v>
      </c>
      <c r="F362">
        <f t="shared" si="16"/>
        <v>0</v>
      </c>
      <c r="G362">
        <f t="shared" si="17"/>
        <v>10760.743650934472</v>
      </c>
      <c r="H362">
        <f>G362/'Assumptions for MET distro'!$B$12</f>
        <v>7784.9245587304504</v>
      </c>
      <c r="I362">
        <f t="shared" si="18"/>
        <v>0</v>
      </c>
      <c r="J362">
        <f t="shared" si="19"/>
        <v>4.3845884916703</v>
      </c>
      <c r="K362">
        <f t="shared" si="20"/>
        <v>0</v>
      </c>
    </row>
    <row r="363" spans="2:11" x14ac:dyDescent="0.25">
      <c r="B363" t="s">
        <v>638</v>
      </c>
      <c r="C363" t="s">
        <v>928</v>
      </c>
      <c r="D363">
        <f t="shared" si="14"/>
        <v>0</v>
      </c>
      <c r="E363">
        <f t="shared" si="15"/>
        <v>0</v>
      </c>
      <c r="F363">
        <f t="shared" si="16"/>
        <v>0</v>
      </c>
      <c r="G363">
        <f t="shared" si="17"/>
        <v>10449.043203114801</v>
      </c>
      <c r="H363">
        <f>G363/'Assumptions for MET distro'!$B$12</f>
        <v>7559.422999552623</v>
      </c>
      <c r="I363">
        <f t="shared" si="18"/>
        <v>0</v>
      </c>
      <c r="J363">
        <f t="shared" si="19"/>
        <v>4.2575825671085781</v>
      </c>
      <c r="K363">
        <f t="shared" si="20"/>
        <v>0</v>
      </c>
    </row>
    <row r="364" spans="2:11" x14ac:dyDescent="0.25">
      <c r="B364" t="s">
        <v>647</v>
      </c>
      <c r="C364" t="s">
        <v>915</v>
      </c>
      <c r="D364">
        <f t="shared" si="14"/>
        <v>0</v>
      </c>
      <c r="E364">
        <f t="shared" si="15"/>
        <v>0</v>
      </c>
      <c r="F364">
        <f t="shared" si="16"/>
        <v>0</v>
      </c>
      <c r="G364">
        <f t="shared" si="17"/>
        <v>22322.012998499118</v>
      </c>
      <c r="H364">
        <f>G364/'Assumptions for MET distro'!$B$12</f>
        <v>16148.994235842181</v>
      </c>
      <c r="I364">
        <f t="shared" si="18"/>
        <v>0</v>
      </c>
      <c r="J364">
        <f t="shared" si="19"/>
        <v>9.09536036532519</v>
      </c>
      <c r="K364">
        <f t="shared" si="20"/>
        <v>0</v>
      </c>
    </row>
    <row r="365" spans="2:11" x14ac:dyDescent="0.25">
      <c r="B365" t="s">
        <v>149</v>
      </c>
      <c r="C365" t="s">
        <v>922</v>
      </c>
      <c r="D365">
        <f t="shared" si="14"/>
        <v>0</v>
      </c>
      <c r="E365">
        <f t="shared" si="15"/>
        <v>0</v>
      </c>
      <c r="F365">
        <f t="shared" si="16"/>
        <v>0</v>
      </c>
      <c r="G365">
        <f t="shared" si="17"/>
        <v>29841.505344905585</v>
      </c>
      <c r="H365">
        <f>G365/'Assumptions for MET distro'!$B$12</f>
        <v>21589.01609080402</v>
      </c>
      <c r="I365">
        <f t="shared" si="18"/>
        <v>0</v>
      </c>
      <c r="J365">
        <f t="shared" si="19"/>
        <v>12.159263816123739</v>
      </c>
      <c r="K365">
        <f t="shared" si="20"/>
        <v>0</v>
      </c>
    </row>
    <row r="366" spans="2:11" x14ac:dyDescent="0.25">
      <c r="B366" t="s">
        <v>655</v>
      </c>
      <c r="C366" t="s">
        <v>915</v>
      </c>
      <c r="D366">
        <f t="shared" si="14"/>
        <v>0</v>
      </c>
      <c r="E366">
        <f t="shared" si="15"/>
        <v>0</v>
      </c>
      <c r="F366">
        <f t="shared" si="16"/>
        <v>0</v>
      </c>
      <c r="G366">
        <f t="shared" si="17"/>
        <v>9989.7886649849079</v>
      </c>
      <c r="H366">
        <f>G366/'Assumptions for MET distro'!$B$12</f>
        <v>7227.172548415323</v>
      </c>
      <c r="I366">
        <f t="shared" si="18"/>
        <v>0</v>
      </c>
      <c r="J366">
        <f t="shared" si="19"/>
        <v>4.0704540351082068</v>
      </c>
      <c r="K366">
        <f t="shared" si="20"/>
        <v>0</v>
      </c>
    </row>
    <row r="367" spans="2:11" x14ac:dyDescent="0.25">
      <c r="B367" t="s">
        <v>299</v>
      </c>
      <c r="C367" t="s">
        <v>918</v>
      </c>
      <c r="D367">
        <f t="shared" si="14"/>
        <v>0</v>
      </c>
      <c r="E367">
        <f t="shared" si="15"/>
        <v>0</v>
      </c>
      <c r="F367">
        <f t="shared" si="16"/>
        <v>0</v>
      </c>
      <c r="G367">
        <f t="shared" si="17"/>
        <v>19074.911820271485</v>
      </c>
      <c r="H367">
        <f>G367/'Assumptions for MET distro'!$B$12</f>
        <v>13799.85940584633</v>
      </c>
      <c r="I367">
        <f t="shared" si="18"/>
        <v>0</v>
      </c>
      <c r="J367">
        <f t="shared" si="19"/>
        <v>7.7722917262809368</v>
      </c>
      <c r="K367">
        <f t="shared" si="20"/>
        <v>0</v>
      </c>
    </row>
    <row r="368" spans="2:11" x14ac:dyDescent="0.25">
      <c r="B368" t="s">
        <v>658</v>
      </c>
      <c r="C368" t="s">
        <v>915</v>
      </c>
      <c r="D368">
        <f t="shared" si="14"/>
        <v>0</v>
      </c>
      <c r="E368">
        <f t="shared" si="15"/>
        <v>0</v>
      </c>
      <c r="F368">
        <f t="shared" si="16"/>
        <v>0</v>
      </c>
      <c r="G368">
        <f t="shared" si="17"/>
        <v>35302.784087033739</v>
      </c>
      <c r="H368">
        <f>G368/'Assumptions for MET distro'!$B$12</f>
        <v>25540.010964469086</v>
      </c>
      <c r="I368">
        <f t="shared" si="18"/>
        <v>0</v>
      </c>
      <c r="J368">
        <f t="shared" si="19"/>
        <v>14.384524513646189</v>
      </c>
      <c r="K368">
        <f t="shared" si="20"/>
        <v>0</v>
      </c>
    </row>
    <row r="369" spans="2:11" x14ac:dyDescent="0.25">
      <c r="B369" t="s">
        <v>661</v>
      </c>
      <c r="C369" t="s">
        <v>922</v>
      </c>
      <c r="D369">
        <f t="shared" si="14"/>
        <v>0</v>
      </c>
      <c r="E369">
        <f t="shared" si="15"/>
        <v>0</v>
      </c>
      <c r="F369">
        <f t="shared" si="16"/>
        <v>0</v>
      </c>
      <c r="G369">
        <f t="shared" si="17"/>
        <v>16682.648418723722</v>
      </c>
      <c r="H369">
        <f>G369/'Assumptions for MET distro'!$B$12</f>
        <v>12069.162094416191</v>
      </c>
      <c r="I369">
        <f t="shared" si="18"/>
        <v>0</v>
      </c>
      <c r="J369">
        <f t="shared" si="19"/>
        <v>6.797536549527007</v>
      </c>
      <c r="K369">
        <f t="shared" si="20"/>
        <v>0</v>
      </c>
    </row>
    <row r="370" spans="2:11" x14ac:dyDescent="0.25">
      <c r="B370" t="s">
        <v>664</v>
      </c>
      <c r="C370" t="s">
        <v>922</v>
      </c>
      <c r="D370">
        <f t="shared" si="14"/>
        <v>76.554999999999993</v>
      </c>
      <c r="E370">
        <f t="shared" si="15"/>
        <v>1.5</v>
      </c>
      <c r="F370">
        <f t="shared" si="16"/>
        <v>35.227499999999999</v>
      </c>
      <c r="G370">
        <f t="shared" si="17"/>
        <v>17148.329369035921</v>
      </c>
      <c r="H370">
        <f>G370/'Assumptions for MET distro'!$B$12</f>
        <v>12406.061772005252</v>
      </c>
      <c r="I370">
        <f t="shared" si="18"/>
        <v>907.92591911764714</v>
      </c>
      <c r="J370">
        <f t="shared" si="19"/>
        <v>6.9872835969210447</v>
      </c>
      <c r="K370">
        <f t="shared" si="20"/>
        <v>448.14729455947054</v>
      </c>
    </row>
    <row r="371" spans="2:11" x14ac:dyDescent="0.25">
      <c r="B371" t="s">
        <v>664</v>
      </c>
      <c r="C371" t="s">
        <v>928</v>
      </c>
      <c r="D371">
        <f t="shared" si="14"/>
        <v>63.44</v>
      </c>
      <c r="E371">
        <f t="shared" si="15"/>
        <v>1.5</v>
      </c>
      <c r="F371">
        <f t="shared" si="16"/>
        <v>35.227499999999999</v>
      </c>
      <c r="G371">
        <f t="shared" si="17"/>
        <v>16736.910324982753</v>
      </c>
      <c r="H371">
        <f>G371/'Assumptions for MET distro'!$B$12</f>
        <v>12108.418196070725</v>
      </c>
      <c r="I371">
        <f t="shared" si="18"/>
        <v>802.81305147058811</v>
      </c>
      <c r="J371">
        <f t="shared" si="19"/>
        <v>6.8196461859459339</v>
      </c>
      <c r="K371">
        <f t="shared" si="20"/>
        <v>396.26415490288224</v>
      </c>
    </row>
    <row r="372" spans="2:11" x14ac:dyDescent="0.25">
      <c r="B372" t="s">
        <v>665</v>
      </c>
      <c r="C372" t="s">
        <v>918</v>
      </c>
      <c r="D372">
        <f t="shared" si="14"/>
        <v>0</v>
      </c>
      <c r="E372">
        <f t="shared" si="15"/>
        <v>0</v>
      </c>
      <c r="F372">
        <f t="shared" si="16"/>
        <v>0</v>
      </c>
      <c r="G372">
        <f t="shared" si="17"/>
        <v>38588.748038636091</v>
      </c>
      <c r="H372">
        <f>G372/'Assumptions for MET distro'!$B$12</f>
        <v>27917.261301039518</v>
      </c>
      <c r="I372">
        <f t="shared" si="18"/>
        <v>0</v>
      </c>
      <c r="J372">
        <f t="shared" si="19"/>
        <v>15.72342823569406</v>
      </c>
      <c r="K372">
        <f t="shared" si="20"/>
        <v>0</v>
      </c>
    </row>
    <row r="373" spans="2:11" x14ac:dyDescent="0.25">
      <c r="B373" t="s">
        <v>665</v>
      </c>
      <c r="C373" t="s">
        <v>928</v>
      </c>
      <c r="D373">
        <f t="shared" si="14"/>
        <v>0</v>
      </c>
      <c r="E373">
        <f t="shared" si="15"/>
        <v>0</v>
      </c>
      <c r="F373">
        <f t="shared" si="16"/>
        <v>0</v>
      </c>
      <c r="G373">
        <f t="shared" si="17"/>
        <v>24671.357316509504</v>
      </c>
      <c r="H373">
        <f>G373/'Assumptions for MET distro'!$B$12</f>
        <v>17848.641478772704</v>
      </c>
      <c r="I373">
        <f t="shared" si="18"/>
        <v>0</v>
      </c>
      <c r="J373">
        <f t="shared" si="19"/>
        <v>10.052627668949212</v>
      </c>
      <c r="K373">
        <f t="shared" si="20"/>
        <v>0</v>
      </c>
    </row>
    <row r="374" spans="2:11" x14ac:dyDescent="0.25">
      <c r="B374" t="s">
        <v>667</v>
      </c>
      <c r="C374" t="s">
        <v>915</v>
      </c>
      <c r="D374">
        <f t="shared" si="14"/>
        <v>0</v>
      </c>
      <c r="E374">
        <f t="shared" si="15"/>
        <v>0</v>
      </c>
      <c r="F374">
        <f t="shared" si="16"/>
        <v>0</v>
      </c>
      <c r="G374">
        <f t="shared" si="17"/>
        <v>26634.289510720781</v>
      </c>
      <c r="H374">
        <f>G374/'Assumptions for MET distro'!$B$12</f>
        <v>19268.736552268016</v>
      </c>
      <c r="I374">
        <f t="shared" si="18"/>
        <v>0</v>
      </c>
      <c r="J374">
        <f t="shared" si="19"/>
        <v>10.85244691823692</v>
      </c>
      <c r="K374">
        <f t="shared" si="20"/>
        <v>0</v>
      </c>
    </row>
    <row r="375" spans="2:11" x14ac:dyDescent="0.25">
      <c r="B375" t="s">
        <v>787</v>
      </c>
      <c r="C375" t="s">
        <v>925</v>
      </c>
      <c r="D375">
        <f t="shared" si="14"/>
        <v>0</v>
      </c>
      <c r="E375">
        <f t="shared" si="15"/>
        <v>0</v>
      </c>
      <c r="F375">
        <f t="shared" si="16"/>
        <v>0</v>
      </c>
      <c r="G375">
        <f t="shared" si="17"/>
        <v>3.0500000000000002E-3</v>
      </c>
      <c r="H375">
        <f>G375/'Assumptions for MET distro'!$B$12</f>
        <v>2.2065408000000006E-3</v>
      </c>
      <c r="I375">
        <f t="shared" si="18"/>
        <v>0</v>
      </c>
      <c r="J375">
        <f t="shared" si="19"/>
        <v>1.2427575020275754E-6</v>
      </c>
      <c r="K375">
        <f t="shared" si="20"/>
        <v>0</v>
      </c>
    </row>
    <row r="376" spans="2:11" x14ac:dyDescent="0.25">
      <c r="B376" t="s">
        <v>925</v>
      </c>
      <c r="C376" t="s">
        <v>914</v>
      </c>
      <c r="D376">
        <f t="shared" si="14"/>
        <v>0</v>
      </c>
      <c r="E376">
        <f t="shared" si="15"/>
        <v>0</v>
      </c>
      <c r="F376">
        <f t="shared" si="16"/>
        <v>0</v>
      </c>
      <c r="G376">
        <f t="shared" si="17"/>
        <v>33113.332589554862</v>
      </c>
      <c r="H376">
        <f>G376/'Assumptions for MET distro'!$B$12</f>
        <v>23956.039141909008</v>
      </c>
      <c r="I376">
        <f t="shared" si="18"/>
        <v>0</v>
      </c>
      <c r="J376">
        <f t="shared" si="19"/>
        <v>13.492407374689673</v>
      </c>
      <c r="K376">
        <f t="shared" si="20"/>
        <v>0</v>
      </c>
    </row>
    <row r="377" spans="2:11" x14ac:dyDescent="0.25">
      <c r="B377" t="s">
        <v>787</v>
      </c>
      <c r="C377" t="s">
        <v>914</v>
      </c>
      <c r="D377">
        <f t="shared" si="14"/>
        <v>0</v>
      </c>
      <c r="E377">
        <f t="shared" si="15"/>
        <v>0</v>
      </c>
      <c r="F377">
        <f t="shared" si="16"/>
        <v>0</v>
      </c>
      <c r="G377">
        <f t="shared" si="17"/>
        <v>3.0500000000000002E-3</v>
      </c>
      <c r="H377">
        <f>G377/'Assumptions for MET distro'!$B$12</f>
        <v>2.2065408000000006E-3</v>
      </c>
      <c r="I377">
        <f t="shared" si="18"/>
        <v>0</v>
      </c>
      <c r="J377">
        <f t="shared" si="19"/>
        <v>1.2427575020275754E-6</v>
      </c>
      <c r="K377">
        <f t="shared" si="20"/>
        <v>0</v>
      </c>
    </row>
    <row r="378" spans="2:11" x14ac:dyDescent="0.25">
      <c r="B378" t="s">
        <v>671</v>
      </c>
      <c r="C378" t="s">
        <v>918</v>
      </c>
      <c r="D378">
        <f t="shared" si="14"/>
        <v>0</v>
      </c>
      <c r="E378">
        <f t="shared" si="15"/>
        <v>0</v>
      </c>
      <c r="F378">
        <f t="shared" si="16"/>
        <v>0</v>
      </c>
      <c r="G378">
        <f t="shared" si="17"/>
        <v>20648.728561694596</v>
      </c>
      <c r="H378">
        <f>G378/'Assumptions for MET distro'!$B$12</f>
        <v>14938.446570329328</v>
      </c>
      <c r="I378">
        <f t="shared" si="18"/>
        <v>0</v>
      </c>
      <c r="J378">
        <f t="shared" si="19"/>
        <v>8.4135614188121384</v>
      </c>
      <c r="K378">
        <f t="shared" si="20"/>
        <v>0</v>
      </c>
    </row>
    <row r="379" spans="2:11" x14ac:dyDescent="0.25">
      <c r="B379" t="s">
        <v>671</v>
      </c>
      <c r="C379" t="s">
        <v>928</v>
      </c>
      <c r="D379">
        <f t="shared" si="14"/>
        <v>0</v>
      </c>
      <c r="E379">
        <f t="shared" si="15"/>
        <v>0</v>
      </c>
      <c r="F379">
        <f t="shared" si="16"/>
        <v>0</v>
      </c>
      <c r="G379">
        <f t="shared" si="17"/>
        <v>4088.4404955671162</v>
      </c>
      <c r="H379">
        <f>G379/'Assumptions for MET distro'!$B$12</f>
        <v>2957.8068071610041</v>
      </c>
      <c r="I379">
        <f t="shared" si="18"/>
        <v>0</v>
      </c>
      <c r="J379">
        <f t="shared" si="19"/>
        <v>1.6658819991670069</v>
      </c>
      <c r="K379">
        <f t="shared" si="20"/>
        <v>0</v>
      </c>
    </row>
    <row r="380" spans="2:11" x14ac:dyDescent="0.25">
      <c r="B380" t="s">
        <v>693</v>
      </c>
      <c r="C380" t="s">
        <v>915</v>
      </c>
      <c r="D380">
        <f t="shared" si="14"/>
        <v>0</v>
      </c>
      <c r="E380">
        <f t="shared" si="15"/>
        <v>0</v>
      </c>
      <c r="F380">
        <f t="shared" si="16"/>
        <v>0</v>
      </c>
      <c r="G380">
        <f t="shared" si="17"/>
        <v>15059.316420409607</v>
      </c>
      <c r="H380">
        <f>G380/'Assumptions for MET distro'!$B$12</f>
        <v>10894.752820243853</v>
      </c>
      <c r="I380">
        <f t="shared" si="18"/>
        <v>0</v>
      </c>
      <c r="J380">
        <f t="shared" si="19"/>
        <v>6.136091297334783</v>
      </c>
      <c r="K380">
        <f t="shared" si="20"/>
        <v>0</v>
      </c>
    </row>
    <row r="381" spans="2:11" x14ac:dyDescent="0.25">
      <c r="B381" t="s">
        <v>40</v>
      </c>
      <c r="C381" t="s">
        <v>915</v>
      </c>
      <c r="D381">
        <f t="shared" si="14"/>
        <v>0</v>
      </c>
      <c r="E381">
        <f t="shared" si="15"/>
        <v>0</v>
      </c>
      <c r="F381">
        <f t="shared" si="16"/>
        <v>0</v>
      </c>
      <c r="G381">
        <f t="shared" si="17"/>
        <v>17406.512451219216</v>
      </c>
      <c r="H381">
        <f>G381/'Assumptions for MET distro'!$B$12</f>
        <v>12592.84587190925</v>
      </c>
      <c r="I381">
        <f t="shared" si="18"/>
        <v>0</v>
      </c>
      <c r="J381">
        <f t="shared" si="19"/>
        <v>7.0924832566849423</v>
      </c>
      <c r="K381">
        <f t="shared" si="20"/>
        <v>0</v>
      </c>
    </row>
    <row r="382" spans="2:11" x14ac:dyDescent="0.25">
      <c r="B382" t="s">
        <v>780</v>
      </c>
      <c r="C382" t="s">
        <v>918</v>
      </c>
      <c r="D382">
        <f t="shared" si="14"/>
        <v>0</v>
      </c>
      <c r="E382">
        <f t="shared" si="15"/>
        <v>0</v>
      </c>
      <c r="F382">
        <f t="shared" si="16"/>
        <v>0</v>
      </c>
      <c r="G382">
        <f t="shared" si="17"/>
        <v>3.0500000000000002E-3</v>
      </c>
      <c r="H382">
        <f>G382/'Assumptions for MET distro'!$B$12</f>
        <v>2.2065408000000006E-3</v>
      </c>
      <c r="I382">
        <f t="shared" si="18"/>
        <v>0</v>
      </c>
      <c r="J382">
        <f t="shared" si="19"/>
        <v>1.2427575020275754E-6</v>
      </c>
      <c r="K382">
        <f t="shared" si="20"/>
        <v>0</v>
      </c>
    </row>
    <row r="383" spans="2:11" x14ac:dyDescent="0.25">
      <c r="B383" t="s">
        <v>672</v>
      </c>
      <c r="C383" t="s">
        <v>918</v>
      </c>
      <c r="D383">
        <f t="shared" si="14"/>
        <v>0</v>
      </c>
      <c r="E383">
        <f t="shared" si="15"/>
        <v>0</v>
      </c>
      <c r="F383">
        <f t="shared" si="16"/>
        <v>0</v>
      </c>
      <c r="G383">
        <f t="shared" si="17"/>
        <v>20019.541166157036</v>
      </c>
      <c r="H383">
        <f>G383/'Assumptions for MET distro'!$B$12</f>
        <v>14483.257173903306</v>
      </c>
      <c r="I383">
        <f t="shared" si="18"/>
        <v>0</v>
      </c>
      <c r="J383">
        <f t="shared" si="19"/>
        <v>8.1571917938988605</v>
      </c>
      <c r="K383">
        <f t="shared" si="20"/>
        <v>0</v>
      </c>
    </row>
    <row r="384" spans="2:11" x14ac:dyDescent="0.25">
      <c r="B384" t="s">
        <v>673</v>
      </c>
      <c r="C384" t="s">
        <v>918</v>
      </c>
      <c r="D384">
        <f t="shared" si="14"/>
        <v>0</v>
      </c>
      <c r="E384">
        <f t="shared" si="15"/>
        <v>0</v>
      </c>
      <c r="F384">
        <f t="shared" si="16"/>
        <v>0</v>
      </c>
      <c r="G384">
        <f t="shared" si="17"/>
        <v>25509.590340156734</v>
      </c>
      <c r="H384">
        <f>G384/'Assumptions for MET distro'!$B$12</f>
        <v>18455.066189128433</v>
      </c>
      <c r="I384">
        <f t="shared" si="18"/>
        <v>0</v>
      </c>
      <c r="J384">
        <f t="shared" si="19"/>
        <v>10.394175334058998</v>
      </c>
      <c r="K384">
        <f t="shared" si="20"/>
        <v>0</v>
      </c>
    </row>
    <row r="385" spans="2:11" x14ac:dyDescent="0.25">
      <c r="B385" t="s">
        <v>728</v>
      </c>
      <c r="C385" t="s">
        <v>922</v>
      </c>
      <c r="D385">
        <f t="shared" si="14"/>
        <v>0</v>
      </c>
      <c r="E385">
        <f t="shared" si="15"/>
        <v>0</v>
      </c>
      <c r="F385">
        <f t="shared" si="16"/>
        <v>0</v>
      </c>
      <c r="G385">
        <f t="shared" si="17"/>
        <v>3.0500000000000002E-3</v>
      </c>
      <c r="H385">
        <f>G385/'Assumptions for MET distro'!$B$12</f>
        <v>2.2065408000000006E-3</v>
      </c>
      <c r="I385">
        <f t="shared" si="18"/>
        <v>0</v>
      </c>
      <c r="J385">
        <f t="shared" si="19"/>
        <v>1.2427575020275754E-6</v>
      </c>
      <c r="K385">
        <f t="shared" si="20"/>
        <v>0</v>
      </c>
    </row>
    <row r="386" spans="2:11" x14ac:dyDescent="0.25">
      <c r="B386" t="s">
        <v>728</v>
      </c>
      <c r="C386" t="s">
        <v>928</v>
      </c>
      <c r="D386">
        <f t="shared" si="14"/>
        <v>0</v>
      </c>
      <c r="E386">
        <f t="shared" si="15"/>
        <v>0</v>
      </c>
      <c r="F386">
        <f t="shared" si="16"/>
        <v>0</v>
      </c>
      <c r="G386">
        <f t="shared" si="17"/>
        <v>3.0500000000000002E-3</v>
      </c>
      <c r="H386">
        <f>G386/'Assumptions for MET distro'!$B$12</f>
        <v>2.2065408000000006E-3</v>
      </c>
      <c r="I386">
        <f t="shared" si="18"/>
        <v>0</v>
      </c>
      <c r="J386">
        <f t="shared" si="19"/>
        <v>1.2427575020275754E-6</v>
      </c>
      <c r="K386">
        <f t="shared" si="20"/>
        <v>0</v>
      </c>
    </row>
    <row r="387" spans="2:11" x14ac:dyDescent="0.25">
      <c r="B387" t="s">
        <v>188</v>
      </c>
      <c r="C387" t="s">
        <v>922</v>
      </c>
      <c r="D387">
        <f t="shared" si="14"/>
        <v>0</v>
      </c>
      <c r="E387">
        <f t="shared" si="15"/>
        <v>0</v>
      </c>
      <c r="F387">
        <f t="shared" si="16"/>
        <v>0</v>
      </c>
      <c r="G387">
        <f t="shared" si="17"/>
        <v>21941.856306786809</v>
      </c>
      <c r="H387">
        <f>G387/'Assumptions for MET distro'!$B$12</f>
        <v>15873.96759628276</v>
      </c>
      <c r="I387">
        <f t="shared" si="18"/>
        <v>0</v>
      </c>
      <c r="J387">
        <f t="shared" si="19"/>
        <v>8.940461158580451</v>
      </c>
      <c r="K387">
        <f t="shared" si="20"/>
        <v>0</v>
      </c>
    </row>
    <row r="388" spans="2:11" x14ac:dyDescent="0.25">
      <c r="B388" t="s">
        <v>188</v>
      </c>
      <c r="C388" t="s">
        <v>928</v>
      </c>
      <c r="D388">
        <f t="shared" si="14"/>
        <v>0</v>
      </c>
      <c r="E388">
        <f t="shared" si="15"/>
        <v>0</v>
      </c>
      <c r="F388">
        <f t="shared" si="16"/>
        <v>0</v>
      </c>
      <c r="G388">
        <f t="shared" si="17"/>
        <v>20470.373442350279</v>
      </c>
      <c r="H388">
        <f>G388/'Assumptions for MET distro'!$B$12</f>
        <v>14809.414489108965</v>
      </c>
      <c r="I388">
        <f t="shared" si="18"/>
        <v>0</v>
      </c>
      <c r="J388">
        <f t="shared" si="19"/>
        <v>8.3408885786186389</v>
      </c>
      <c r="K388">
        <f t="shared" si="20"/>
        <v>0</v>
      </c>
    </row>
    <row r="389" spans="2:11" x14ac:dyDescent="0.25">
      <c r="B389" t="s">
        <v>678</v>
      </c>
      <c r="C389" t="s">
        <v>915</v>
      </c>
      <c r="D389">
        <f t="shared" si="14"/>
        <v>0</v>
      </c>
      <c r="E389">
        <f t="shared" si="15"/>
        <v>0</v>
      </c>
      <c r="F389">
        <f t="shared" si="16"/>
        <v>0</v>
      </c>
      <c r="G389">
        <f t="shared" si="17"/>
        <v>13849.996992840561</v>
      </c>
      <c r="H389">
        <f>G389/'Assumptions for MET distro'!$B$12</f>
        <v>10019.863424452462</v>
      </c>
      <c r="I389">
        <f t="shared" si="18"/>
        <v>0</v>
      </c>
      <c r="J389">
        <f t="shared" si="19"/>
        <v>5.6433402183317911</v>
      </c>
      <c r="K389">
        <f t="shared" si="20"/>
        <v>0</v>
      </c>
    </row>
    <row r="390" spans="2:11" x14ac:dyDescent="0.25">
      <c r="B390" t="s">
        <v>679</v>
      </c>
      <c r="C390" t="s">
        <v>915</v>
      </c>
      <c r="D390">
        <f t="shared" si="14"/>
        <v>0</v>
      </c>
      <c r="E390">
        <f t="shared" si="15"/>
        <v>0</v>
      </c>
      <c r="F390">
        <f t="shared" si="16"/>
        <v>0</v>
      </c>
      <c r="G390">
        <f t="shared" si="17"/>
        <v>22185.776645865375</v>
      </c>
      <c r="H390">
        <f>G390/'Assumptions for MET distro'!$B$12</f>
        <v>16050.433229111184</v>
      </c>
      <c r="I390">
        <f t="shared" si="18"/>
        <v>0</v>
      </c>
      <c r="J390">
        <f t="shared" si="19"/>
        <v>9.039849299986022</v>
      </c>
      <c r="K390">
        <f t="shared" si="20"/>
        <v>0</v>
      </c>
    </row>
    <row r="391" spans="2:11" x14ac:dyDescent="0.25">
      <c r="B391" t="s">
        <v>781</v>
      </c>
      <c r="C391" t="s">
        <v>915</v>
      </c>
      <c r="D391">
        <f t="shared" si="14"/>
        <v>0</v>
      </c>
      <c r="E391">
        <f t="shared" si="15"/>
        <v>0</v>
      </c>
      <c r="F391">
        <f t="shared" si="16"/>
        <v>0</v>
      </c>
      <c r="G391">
        <f t="shared" si="17"/>
        <v>3.0500000000000002E-3</v>
      </c>
      <c r="H391">
        <f>G391/'Assumptions for MET distro'!$B$12</f>
        <v>2.2065408000000006E-3</v>
      </c>
      <c r="I391">
        <f t="shared" si="18"/>
        <v>0</v>
      </c>
      <c r="J391">
        <f t="shared" si="19"/>
        <v>1.2427575020275754E-6</v>
      </c>
      <c r="K391">
        <f t="shared" si="20"/>
        <v>0</v>
      </c>
    </row>
    <row r="392" spans="2:11" x14ac:dyDescent="0.25">
      <c r="B392" t="s">
        <v>782</v>
      </c>
      <c r="C392" t="s">
        <v>915</v>
      </c>
      <c r="D392">
        <f t="shared" si="14"/>
        <v>0</v>
      </c>
      <c r="E392">
        <f t="shared" si="15"/>
        <v>0</v>
      </c>
      <c r="F392">
        <f t="shared" si="16"/>
        <v>0</v>
      </c>
      <c r="G392">
        <f t="shared" si="17"/>
        <v>3.0500000000000002E-3</v>
      </c>
      <c r="H392">
        <f>G392/'Assumptions for MET distro'!$B$12</f>
        <v>2.2065408000000006E-3</v>
      </c>
      <c r="I392">
        <f t="shared" si="18"/>
        <v>0</v>
      </c>
      <c r="J392">
        <f t="shared" si="19"/>
        <v>1.2427575020275754E-6</v>
      </c>
      <c r="K392">
        <f t="shared" si="20"/>
        <v>0</v>
      </c>
    </row>
    <row r="393" spans="2:11" x14ac:dyDescent="0.25">
      <c r="B393" t="s">
        <v>680</v>
      </c>
      <c r="C393" t="s">
        <v>916</v>
      </c>
      <c r="D393">
        <f t="shared" si="14"/>
        <v>0</v>
      </c>
      <c r="E393">
        <f t="shared" si="15"/>
        <v>0</v>
      </c>
      <c r="F393">
        <f t="shared" si="16"/>
        <v>0</v>
      </c>
      <c r="G393">
        <f t="shared" si="17"/>
        <v>360.33252456664303</v>
      </c>
      <c r="H393">
        <f>G393/'Assumptions for MET distro'!$B$12</f>
        <v>260.68472689288535</v>
      </c>
      <c r="I393">
        <f t="shared" si="18"/>
        <v>0</v>
      </c>
      <c r="J393">
        <f t="shared" si="19"/>
        <v>0.14682162233761678</v>
      </c>
      <c r="K393">
        <f t="shared" si="20"/>
        <v>0</v>
      </c>
    </row>
    <row r="394" spans="2:11" x14ac:dyDescent="0.25">
      <c r="B394" t="s">
        <v>681</v>
      </c>
      <c r="C394" t="s">
        <v>915</v>
      </c>
      <c r="D394">
        <f t="shared" si="14"/>
        <v>0</v>
      </c>
      <c r="E394">
        <f t="shared" si="15"/>
        <v>0</v>
      </c>
      <c r="F394">
        <f t="shared" si="16"/>
        <v>0</v>
      </c>
      <c r="G394">
        <f t="shared" si="17"/>
        <v>28742.802102359714</v>
      </c>
      <c r="H394">
        <f>G394/'Assumptions for MET distro'!$B$12</f>
        <v>20794.152637764753</v>
      </c>
      <c r="I394">
        <f t="shared" si="18"/>
        <v>0</v>
      </c>
      <c r="J394">
        <f t="shared" si="19"/>
        <v>11.71158457114803</v>
      </c>
      <c r="K394">
        <f t="shared" si="20"/>
        <v>0</v>
      </c>
    </row>
    <row r="395" spans="2:11" x14ac:dyDescent="0.25">
      <c r="B395" t="s">
        <v>682</v>
      </c>
      <c r="C395" t="s">
        <v>922</v>
      </c>
      <c r="D395">
        <f t="shared" si="14"/>
        <v>0</v>
      </c>
      <c r="E395">
        <f t="shared" si="15"/>
        <v>0</v>
      </c>
      <c r="F395">
        <f t="shared" si="16"/>
        <v>0</v>
      </c>
      <c r="G395">
        <f t="shared" si="17"/>
        <v>19659.019745851547</v>
      </c>
      <c r="H395">
        <f>G395/'Assumptions for MET distro'!$B$12</f>
        <v>14222.43578925478</v>
      </c>
      <c r="I395">
        <f t="shared" si="18"/>
        <v>0</v>
      </c>
      <c r="J395">
        <f t="shared" si="19"/>
        <v>8.0102932038246699</v>
      </c>
      <c r="K395">
        <f t="shared" si="20"/>
        <v>0</v>
      </c>
    </row>
    <row r="396" spans="2:11" x14ac:dyDescent="0.25">
      <c r="B396" t="s">
        <v>682</v>
      </c>
      <c r="C396" t="s">
        <v>928</v>
      </c>
      <c r="D396">
        <f t="shared" si="14"/>
        <v>0</v>
      </c>
      <c r="E396">
        <f t="shared" si="15"/>
        <v>0</v>
      </c>
      <c r="F396">
        <f t="shared" si="16"/>
        <v>0</v>
      </c>
      <c r="G396">
        <f t="shared" si="17"/>
        <v>18448.391917365912</v>
      </c>
      <c r="H396">
        <f>G396/'Assumptions for MET distro'!$B$12</f>
        <v>13346.599822969876</v>
      </c>
      <c r="I396">
        <f t="shared" si="18"/>
        <v>0</v>
      </c>
      <c r="J396">
        <f t="shared" si="19"/>
        <v>7.5170090018529088</v>
      </c>
      <c r="K396">
        <f t="shared" si="20"/>
        <v>0</v>
      </c>
    </row>
    <row r="397" spans="2:11" x14ac:dyDescent="0.25">
      <c r="B397" t="s">
        <v>683</v>
      </c>
      <c r="C397" t="s">
        <v>918</v>
      </c>
      <c r="D397">
        <f t="shared" si="14"/>
        <v>0</v>
      </c>
      <c r="E397">
        <f t="shared" si="15"/>
        <v>0</v>
      </c>
      <c r="F397">
        <f t="shared" si="16"/>
        <v>0</v>
      </c>
      <c r="G397">
        <f t="shared" si="17"/>
        <v>25181.302855766673</v>
      </c>
      <c r="H397">
        <f>G397/'Assumptions for MET distro'!$B$12</f>
        <v>18217.564638821539</v>
      </c>
      <c r="I397">
        <f t="shared" si="18"/>
        <v>0</v>
      </c>
      <c r="J397">
        <f t="shared" si="19"/>
        <v>10.260410831092603</v>
      </c>
      <c r="K397">
        <f t="shared" si="20"/>
        <v>0</v>
      </c>
    </row>
    <row r="398" spans="2:11" x14ac:dyDescent="0.25">
      <c r="B398" t="s">
        <v>686</v>
      </c>
      <c r="C398" t="s">
        <v>918</v>
      </c>
      <c r="D398">
        <f t="shared" si="14"/>
        <v>0</v>
      </c>
      <c r="E398">
        <f t="shared" si="15"/>
        <v>0</v>
      </c>
      <c r="F398">
        <f t="shared" si="16"/>
        <v>0</v>
      </c>
      <c r="G398">
        <f t="shared" si="17"/>
        <v>23648.334112885404</v>
      </c>
      <c r="H398">
        <f>G398/'Assumptions for MET distro'!$B$12</f>
        <v>17108.529203971626</v>
      </c>
      <c r="I398">
        <f t="shared" si="18"/>
        <v>0</v>
      </c>
      <c r="J398">
        <f t="shared" si="19"/>
        <v>9.6357851243419539</v>
      </c>
      <c r="K398">
        <f t="shared" si="20"/>
        <v>0</v>
      </c>
    </row>
    <row r="399" spans="2:11" x14ac:dyDescent="0.25">
      <c r="B399" t="s">
        <v>684</v>
      </c>
      <c r="C399" t="s">
        <v>922</v>
      </c>
      <c r="D399">
        <f t="shared" si="14"/>
        <v>0</v>
      </c>
      <c r="E399">
        <f t="shared" si="15"/>
        <v>0</v>
      </c>
      <c r="F399">
        <f t="shared" si="16"/>
        <v>0</v>
      </c>
      <c r="G399">
        <f t="shared" si="17"/>
        <v>9833.9599981360461</v>
      </c>
      <c r="H399">
        <f>G399/'Assumptions for MET distro'!$B$12</f>
        <v>7114.437364411513</v>
      </c>
      <c r="I399">
        <f t="shared" si="18"/>
        <v>0</v>
      </c>
      <c r="J399">
        <f t="shared" si="19"/>
        <v>4.0069598564992299</v>
      </c>
      <c r="K399">
        <f t="shared" si="20"/>
        <v>0</v>
      </c>
    </row>
    <row r="400" spans="2:11" x14ac:dyDescent="0.25">
      <c r="B400" t="s">
        <v>684</v>
      </c>
      <c r="C400" t="s">
        <v>928</v>
      </c>
      <c r="D400">
        <f t="shared" si="14"/>
        <v>0</v>
      </c>
      <c r="E400">
        <f t="shared" si="15"/>
        <v>0</v>
      </c>
      <c r="F400">
        <f t="shared" si="16"/>
        <v>0</v>
      </c>
      <c r="G400">
        <f t="shared" si="17"/>
        <v>9099.4435854062158</v>
      </c>
      <c r="H400">
        <f>G400/'Assumptions for MET distro'!$B$12</f>
        <v>6583.0470585236408</v>
      </c>
      <c r="I400">
        <f t="shared" si="18"/>
        <v>0</v>
      </c>
      <c r="J400">
        <f t="shared" si="19"/>
        <v>3.7076727147673023</v>
      </c>
      <c r="K400">
        <f t="shared" si="20"/>
        <v>0</v>
      </c>
    </row>
    <row r="401" spans="2:11" x14ac:dyDescent="0.25">
      <c r="B401" t="s">
        <v>668</v>
      </c>
      <c r="C401" t="s">
        <v>915</v>
      </c>
      <c r="D401">
        <f t="shared" si="14"/>
        <v>0</v>
      </c>
      <c r="E401">
        <f t="shared" si="15"/>
        <v>0</v>
      </c>
      <c r="F401">
        <f t="shared" si="16"/>
        <v>0</v>
      </c>
      <c r="G401">
        <f t="shared" si="17"/>
        <v>20545.766544384238</v>
      </c>
      <c r="H401">
        <f>G401/'Assumptions for MET distro'!$B$12</f>
        <v>14863.958081134046</v>
      </c>
      <c r="I401">
        <f t="shared" si="18"/>
        <v>0</v>
      </c>
      <c r="J401">
        <f t="shared" si="19"/>
        <v>8.3716083632592397</v>
      </c>
      <c r="K401">
        <f t="shared" si="20"/>
        <v>0</v>
      </c>
    </row>
    <row r="402" spans="2:11" x14ac:dyDescent="0.25">
      <c r="B402" t="s">
        <v>669</v>
      </c>
      <c r="C402" t="s">
        <v>915</v>
      </c>
      <c r="D402">
        <f t="shared" si="14"/>
        <v>0</v>
      </c>
      <c r="E402">
        <f t="shared" si="15"/>
        <v>0</v>
      </c>
      <c r="F402">
        <f t="shared" si="16"/>
        <v>0</v>
      </c>
      <c r="G402">
        <f t="shared" si="17"/>
        <v>20232.23500065914</v>
      </c>
      <c r="H402">
        <f>G402/'Assumptions for MET distro'!$B$12</f>
        <v>14637.131804636861</v>
      </c>
      <c r="I402">
        <f t="shared" si="18"/>
        <v>0</v>
      </c>
      <c r="J402">
        <f t="shared" si="19"/>
        <v>8.2438563376570588</v>
      </c>
      <c r="K402">
        <f t="shared" si="20"/>
        <v>0</v>
      </c>
    </row>
    <row r="403" spans="2:11" x14ac:dyDescent="0.25">
      <c r="B403" t="s">
        <v>687</v>
      </c>
      <c r="C403" t="s">
        <v>922</v>
      </c>
      <c r="D403">
        <f t="shared" si="14"/>
        <v>0</v>
      </c>
      <c r="E403">
        <f t="shared" si="15"/>
        <v>0</v>
      </c>
      <c r="F403">
        <f t="shared" si="16"/>
        <v>0</v>
      </c>
      <c r="G403">
        <f t="shared" si="17"/>
        <v>14001.533654305167</v>
      </c>
      <c r="H403">
        <f>G403/'Assumptions for MET distro'!$B$12</f>
        <v>10129.493531409002</v>
      </c>
      <c r="I403">
        <f t="shared" si="18"/>
        <v>0</v>
      </c>
      <c r="J403">
        <f t="shared" si="19"/>
        <v>5.7050855700915797</v>
      </c>
      <c r="K403">
        <f t="shared" si="20"/>
        <v>0</v>
      </c>
    </row>
    <row r="404" spans="2:11" x14ac:dyDescent="0.25">
      <c r="B404" t="s">
        <v>349</v>
      </c>
      <c r="C404" t="s">
        <v>922</v>
      </c>
      <c r="D404">
        <f t="shared" si="14"/>
        <v>0</v>
      </c>
      <c r="E404">
        <f t="shared" si="15"/>
        <v>0</v>
      </c>
      <c r="F404">
        <f t="shared" si="16"/>
        <v>0</v>
      </c>
      <c r="G404">
        <f t="shared" si="17"/>
        <v>7513.2774141244136</v>
      </c>
      <c r="H404">
        <f>G404/'Assumptions for MET distro'!$B$12</f>
        <v>5435.5256249127924</v>
      </c>
      <c r="I404">
        <f t="shared" si="18"/>
        <v>0</v>
      </c>
      <c r="J404">
        <f t="shared" si="19"/>
        <v>3.0613711053171984</v>
      </c>
      <c r="K404">
        <f t="shared" si="20"/>
        <v>0</v>
      </c>
    </row>
    <row r="405" spans="2:11" x14ac:dyDescent="0.25">
      <c r="B405" t="s">
        <v>688</v>
      </c>
      <c r="C405" t="s">
        <v>918</v>
      </c>
      <c r="D405">
        <f t="shared" si="14"/>
        <v>0</v>
      </c>
      <c r="E405">
        <f t="shared" si="15"/>
        <v>0</v>
      </c>
      <c r="F405">
        <f t="shared" si="16"/>
        <v>0</v>
      </c>
      <c r="G405">
        <f t="shared" si="17"/>
        <v>35872.28246008369</v>
      </c>
      <c r="H405">
        <f>G405/'Assumptions for MET distro'!$B$12</f>
        <v>25952.017979442309</v>
      </c>
      <c r="I405">
        <f t="shared" si="18"/>
        <v>0</v>
      </c>
      <c r="J405">
        <f t="shared" si="19"/>
        <v>14.616573161351216</v>
      </c>
      <c r="K405">
        <f t="shared" si="20"/>
        <v>0</v>
      </c>
    </row>
    <row r="406" spans="2:11" x14ac:dyDescent="0.25">
      <c r="B406" t="s">
        <v>688</v>
      </c>
      <c r="C406" t="s">
        <v>928</v>
      </c>
      <c r="D406">
        <f t="shared" si="14"/>
        <v>0</v>
      </c>
      <c r="E406">
        <f t="shared" si="15"/>
        <v>0</v>
      </c>
      <c r="F406">
        <f t="shared" si="16"/>
        <v>0</v>
      </c>
      <c r="G406">
        <f t="shared" si="17"/>
        <v>21790.757449600998</v>
      </c>
      <c r="H406">
        <f>G406/'Assumptions for MET distro'!$B$12</f>
        <v>15764.654221458542</v>
      </c>
      <c r="I406">
        <f t="shared" si="18"/>
        <v>0</v>
      </c>
      <c r="J406">
        <f t="shared" si="19"/>
        <v>8.8788941951983311</v>
      </c>
      <c r="K406">
        <f t="shared" si="20"/>
        <v>0</v>
      </c>
    </row>
    <row r="407" spans="2:11" x14ac:dyDescent="0.25">
      <c r="B407" t="s">
        <v>689</v>
      </c>
      <c r="C407" t="s">
        <v>915</v>
      </c>
      <c r="D407">
        <f t="shared" si="14"/>
        <v>0</v>
      </c>
      <c r="E407">
        <f t="shared" si="15"/>
        <v>0</v>
      </c>
      <c r="F407">
        <f t="shared" si="16"/>
        <v>0</v>
      </c>
      <c r="G407">
        <f t="shared" si="17"/>
        <v>19530.429476689977</v>
      </c>
      <c r="H407">
        <f>G407/'Assumptions for MET distro'!$B$12</f>
        <v>14129.406387488227</v>
      </c>
      <c r="I407">
        <f t="shared" si="18"/>
        <v>0</v>
      </c>
      <c r="J407">
        <f t="shared" si="19"/>
        <v>7.9578976229432659</v>
      </c>
      <c r="K407">
        <f t="shared" si="20"/>
        <v>0</v>
      </c>
    </row>
    <row r="408" spans="2:11" x14ac:dyDescent="0.25">
      <c r="B408" t="s">
        <v>695</v>
      </c>
      <c r="C408" t="s">
        <v>922</v>
      </c>
      <c r="D408">
        <f t="shared" si="14"/>
        <v>0</v>
      </c>
      <c r="E408">
        <f t="shared" si="15"/>
        <v>0</v>
      </c>
      <c r="F408">
        <f t="shared" si="16"/>
        <v>0</v>
      </c>
      <c r="G408">
        <f t="shared" si="17"/>
        <v>21353.906734477183</v>
      </c>
      <c r="H408">
        <f>G408/'Assumptions for MET distro'!$B$12</f>
        <v>15448.611950497927</v>
      </c>
      <c r="I408">
        <f t="shared" si="18"/>
        <v>0</v>
      </c>
      <c r="J408">
        <f t="shared" si="19"/>
        <v>8.7008943579897302</v>
      </c>
      <c r="K408">
        <f t="shared" si="20"/>
        <v>0</v>
      </c>
    </row>
    <row r="409" spans="2:11" x14ac:dyDescent="0.25">
      <c r="B409" t="s">
        <v>122</v>
      </c>
      <c r="C409" t="s">
        <v>922</v>
      </c>
      <c r="D409">
        <f t="shared" si="14"/>
        <v>0</v>
      </c>
      <c r="E409">
        <f t="shared" si="15"/>
        <v>0</v>
      </c>
      <c r="F409">
        <f t="shared" si="16"/>
        <v>0</v>
      </c>
      <c r="G409">
        <f t="shared" si="17"/>
        <v>3.0500000000000002E-3</v>
      </c>
      <c r="H409">
        <f>G409/'Assumptions for MET distro'!$B$12</f>
        <v>2.2065408000000006E-3</v>
      </c>
      <c r="I409">
        <f t="shared" si="18"/>
        <v>0</v>
      </c>
      <c r="J409">
        <f t="shared" si="19"/>
        <v>1.2427575020275754E-6</v>
      </c>
      <c r="K409">
        <f t="shared" si="20"/>
        <v>0</v>
      </c>
    </row>
    <row r="410" spans="2:11" x14ac:dyDescent="0.25">
      <c r="B410" t="s">
        <v>806</v>
      </c>
      <c r="C410" t="s">
        <v>915</v>
      </c>
      <c r="D410">
        <f t="shared" si="14"/>
        <v>0</v>
      </c>
      <c r="E410">
        <f t="shared" si="15"/>
        <v>0</v>
      </c>
      <c r="F410">
        <f t="shared" si="16"/>
        <v>0</v>
      </c>
      <c r="G410">
        <f t="shared" si="17"/>
        <v>3.0500000000000002E-3</v>
      </c>
      <c r="H410">
        <f>G410/'Assumptions for MET distro'!$B$12</f>
        <v>2.2065408000000006E-3</v>
      </c>
      <c r="I410">
        <f t="shared" si="18"/>
        <v>0</v>
      </c>
      <c r="J410">
        <f t="shared" si="19"/>
        <v>1.2427575020275754E-6</v>
      </c>
      <c r="K410">
        <f t="shared" si="20"/>
        <v>0</v>
      </c>
    </row>
    <row r="411" spans="2:11" x14ac:dyDescent="0.25">
      <c r="B411" t="s">
        <v>804</v>
      </c>
      <c r="C411" t="s">
        <v>915</v>
      </c>
      <c r="D411">
        <f t="shared" si="14"/>
        <v>0</v>
      </c>
      <c r="E411">
        <f t="shared" si="15"/>
        <v>0</v>
      </c>
      <c r="F411">
        <f t="shared" si="16"/>
        <v>0</v>
      </c>
      <c r="G411">
        <f t="shared" si="17"/>
        <v>3.0500000000000002E-3</v>
      </c>
      <c r="H411">
        <f>G411/'Assumptions for MET distro'!$B$12</f>
        <v>2.2065408000000006E-3</v>
      </c>
      <c r="I411">
        <f t="shared" si="18"/>
        <v>0</v>
      </c>
      <c r="J411">
        <f t="shared" si="19"/>
        <v>1.2427575020275754E-6</v>
      </c>
      <c r="K411">
        <f t="shared" si="20"/>
        <v>0</v>
      </c>
    </row>
    <row r="412" spans="2:11" x14ac:dyDescent="0.25">
      <c r="B412" t="s">
        <v>797</v>
      </c>
      <c r="C412" t="s">
        <v>915</v>
      </c>
      <c r="D412">
        <f t="shared" si="14"/>
        <v>0</v>
      </c>
      <c r="E412">
        <f t="shared" si="15"/>
        <v>0</v>
      </c>
      <c r="F412">
        <f t="shared" si="16"/>
        <v>0</v>
      </c>
      <c r="G412">
        <f t="shared" si="17"/>
        <v>3.0500000000000002E-3</v>
      </c>
      <c r="H412">
        <f>G412/'Assumptions for MET distro'!$B$12</f>
        <v>2.2065408000000006E-3</v>
      </c>
      <c r="I412">
        <f t="shared" si="18"/>
        <v>0</v>
      </c>
      <c r="J412">
        <f t="shared" si="19"/>
        <v>1.2427575020275754E-6</v>
      </c>
      <c r="K412">
        <f t="shared" si="20"/>
        <v>0</v>
      </c>
    </row>
    <row r="413" spans="2:11" x14ac:dyDescent="0.25">
      <c r="B413" t="s">
        <v>798</v>
      </c>
      <c r="C413" t="s">
        <v>915</v>
      </c>
      <c r="D413">
        <f t="shared" si="14"/>
        <v>0</v>
      </c>
      <c r="E413">
        <f t="shared" si="15"/>
        <v>0</v>
      </c>
      <c r="F413">
        <f t="shared" si="16"/>
        <v>0</v>
      </c>
      <c r="G413">
        <f t="shared" si="17"/>
        <v>3.0500000000000002E-3</v>
      </c>
      <c r="H413">
        <f>G413/'Assumptions for MET distro'!$B$12</f>
        <v>2.2065408000000006E-3</v>
      </c>
      <c r="I413">
        <f t="shared" si="18"/>
        <v>0</v>
      </c>
      <c r="J413">
        <f t="shared" si="19"/>
        <v>1.2427575020275754E-6</v>
      </c>
      <c r="K413">
        <f t="shared" si="20"/>
        <v>0</v>
      </c>
    </row>
    <row r="414" spans="2:11" x14ac:dyDescent="0.25">
      <c r="B414" t="s">
        <v>803</v>
      </c>
      <c r="C414" t="s">
        <v>921</v>
      </c>
      <c r="D414">
        <f t="shared" si="14"/>
        <v>0</v>
      </c>
      <c r="E414">
        <f t="shared" si="15"/>
        <v>0</v>
      </c>
      <c r="F414">
        <f t="shared" si="16"/>
        <v>0</v>
      </c>
      <c r="G414">
        <f t="shared" si="17"/>
        <v>3.0500000000000002E-3</v>
      </c>
      <c r="H414">
        <f>G414/'Assumptions for MET distro'!$B$12</f>
        <v>2.2065408000000006E-3</v>
      </c>
      <c r="I414">
        <f t="shared" si="18"/>
        <v>0</v>
      </c>
      <c r="J414">
        <f t="shared" si="19"/>
        <v>1.2427575020275754E-6</v>
      </c>
      <c r="K414">
        <f t="shared" si="20"/>
        <v>0</v>
      </c>
    </row>
    <row r="415" spans="2:11" x14ac:dyDescent="0.25">
      <c r="B415" t="s">
        <v>801</v>
      </c>
      <c r="C415" t="s">
        <v>922</v>
      </c>
      <c r="D415">
        <f t="shared" si="14"/>
        <v>0</v>
      </c>
      <c r="E415">
        <f t="shared" si="15"/>
        <v>0</v>
      </c>
      <c r="F415">
        <f t="shared" si="16"/>
        <v>0</v>
      </c>
      <c r="G415">
        <f t="shared" si="17"/>
        <v>3.0500000000000002E-3</v>
      </c>
      <c r="H415">
        <f>G415/'Assumptions for MET distro'!$B$12</f>
        <v>2.2065408000000006E-3</v>
      </c>
      <c r="I415">
        <f t="shared" si="18"/>
        <v>0</v>
      </c>
      <c r="J415">
        <f t="shared" si="19"/>
        <v>1.2427575020275754E-6</v>
      </c>
      <c r="K415">
        <f t="shared" si="20"/>
        <v>0</v>
      </c>
    </row>
    <row r="416" spans="2:11" x14ac:dyDescent="0.25">
      <c r="B416" t="s">
        <v>800</v>
      </c>
      <c r="C416" t="s">
        <v>915</v>
      </c>
      <c r="D416">
        <f t="shared" si="14"/>
        <v>0</v>
      </c>
      <c r="E416">
        <f t="shared" si="15"/>
        <v>0</v>
      </c>
      <c r="F416">
        <f t="shared" si="16"/>
        <v>0</v>
      </c>
      <c r="G416">
        <f t="shared" si="17"/>
        <v>3.0500000000000002E-3</v>
      </c>
      <c r="H416">
        <f>G416/'Assumptions for MET distro'!$B$12</f>
        <v>2.2065408000000006E-3</v>
      </c>
      <c r="I416">
        <f t="shared" si="18"/>
        <v>0</v>
      </c>
      <c r="J416">
        <f t="shared" si="19"/>
        <v>1.2427575020275754E-6</v>
      </c>
      <c r="K416">
        <f t="shared" si="20"/>
        <v>0</v>
      </c>
    </row>
    <row r="417" spans="2:11" x14ac:dyDescent="0.25">
      <c r="B417" t="s">
        <v>799</v>
      </c>
      <c r="C417" t="s">
        <v>915</v>
      </c>
      <c r="D417">
        <f t="shared" si="14"/>
        <v>0</v>
      </c>
      <c r="E417">
        <f t="shared" si="15"/>
        <v>0</v>
      </c>
      <c r="F417">
        <f t="shared" si="16"/>
        <v>0</v>
      </c>
      <c r="G417">
        <f t="shared" si="17"/>
        <v>3.0500000000000002E-3</v>
      </c>
      <c r="H417">
        <f>G417/'Assumptions for MET distro'!$B$12</f>
        <v>2.2065408000000006E-3</v>
      </c>
      <c r="I417">
        <f t="shared" si="18"/>
        <v>0</v>
      </c>
      <c r="J417">
        <f t="shared" si="19"/>
        <v>1.2427575020275754E-6</v>
      </c>
      <c r="K417">
        <f t="shared" si="20"/>
        <v>0</v>
      </c>
    </row>
    <row r="418" spans="2:11" x14ac:dyDescent="0.25">
      <c r="B418" t="s">
        <v>805</v>
      </c>
      <c r="C418" t="s">
        <v>914</v>
      </c>
      <c r="D418">
        <f t="shared" si="14"/>
        <v>0</v>
      </c>
      <c r="E418">
        <f t="shared" si="15"/>
        <v>0</v>
      </c>
      <c r="F418">
        <f t="shared" si="16"/>
        <v>0</v>
      </c>
      <c r="G418">
        <f t="shared" si="17"/>
        <v>3.0500000000000002E-3</v>
      </c>
      <c r="H418">
        <f>G418/'Assumptions for MET distro'!$B$12</f>
        <v>2.2065408000000006E-3</v>
      </c>
      <c r="I418">
        <f t="shared" si="18"/>
        <v>0</v>
      </c>
      <c r="J418">
        <f t="shared" si="19"/>
        <v>1.2427575020275754E-6</v>
      </c>
      <c r="K418">
        <f t="shared" si="20"/>
        <v>0</v>
      </c>
    </row>
    <row r="419" spans="2:11" x14ac:dyDescent="0.25">
      <c r="B419" t="s">
        <v>915</v>
      </c>
      <c r="C419" t="s">
        <v>902</v>
      </c>
      <c r="D419">
        <f t="shared" si="14"/>
        <v>0</v>
      </c>
      <c r="E419">
        <f t="shared" si="15"/>
        <v>0</v>
      </c>
      <c r="F419">
        <f t="shared" si="16"/>
        <v>0</v>
      </c>
      <c r="G419">
        <f t="shared" si="17"/>
        <v>3.0500000000000002E-3</v>
      </c>
      <c r="H419">
        <f>G419/'Assumptions for MET distro'!$B$12</f>
        <v>2.2065408000000006E-3</v>
      </c>
      <c r="I419">
        <f t="shared" si="18"/>
        <v>0</v>
      </c>
      <c r="J419">
        <f t="shared" si="19"/>
        <v>1.2427575020275754E-6</v>
      </c>
      <c r="K419">
        <f t="shared" si="20"/>
        <v>0</v>
      </c>
    </row>
    <row r="420" spans="2:11" x14ac:dyDescent="0.25">
      <c r="B420" t="s">
        <v>912</v>
      </c>
      <c r="C420" t="s">
        <v>914</v>
      </c>
      <c r="D420">
        <f t="shared" ref="D420:D428" si="21">_xlfn.IFNA(IF(VLOOKUP(C420,$N$3:$Q$199,4,0)-VLOOKUP(B420,$N$3:$Q$199,4,0)&gt;0,VLOOKUP(C420,$N$3:$Q$199,4,0)-VLOOKUP(B420,$N$3:$Q$199,4,0),0)*0.305,0)</f>
        <v>0</v>
      </c>
      <c r="E420">
        <f t="shared" ref="E420:E428" si="22">IF(D420&gt;0,1.5,0)</f>
        <v>0</v>
      </c>
      <c r="F420">
        <f t="shared" ref="F420:F428" si="23">IF(D420&gt;0,50*2.31*0.305,0)</f>
        <v>0</v>
      </c>
      <c r="G420">
        <f t="shared" ref="G420:G428" si="24">_xlfn.IFNA(SQRT((VLOOKUP(C420,$N$3:$Q$199,2,0)-VLOOKUP(B420,$N$3:$Q$199,2,0))^2+(VLOOKUP(C420,$N$3:$Q$199,3,0)-VLOOKUP(B420,$N$3:$Q$199,3,0))^2),0.01)*0.305</f>
        <v>30005.806864066424</v>
      </c>
      <c r="H420">
        <f>G420/'Assumptions for MET distro'!$B$12</f>
        <v>21707.881010650042</v>
      </c>
      <c r="I420">
        <f t="shared" ref="I420:I428" si="25">((2500/3600)*((D420+E420+F420)*9.81*1000))/(0.85*1000)</f>
        <v>0</v>
      </c>
      <c r="J420">
        <f t="shared" ref="J420:J428" si="26">((2500/3600)*H420)/1233</f>
        <v>12.226210355642314</v>
      </c>
      <c r="K420">
        <f t="shared" ref="K420:K428" si="27">(I420*H420*0.000278)/J420</f>
        <v>0</v>
      </c>
    </row>
    <row r="421" spans="2:11" x14ac:dyDescent="0.25">
      <c r="B421" t="s">
        <v>913</v>
      </c>
      <c r="C421" t="s">
        <v>914</v>
      </c>
      <c r="D421">
        <f t="shared" si="21"/>
        <v>0</v>
      </c>
      <c r="E421">
        <f t="shared" si="22"/>
        <v>0</v>
      </c>
      <c r="F421">
        <f t="shared" si="23"/>
        <v>0</v>
      </c>
      <c r="G421">
        <f t="shared" si="24"/>
        <v>27546.067323408744</v>
      </c>
      <c r="H421">
        <f>G421/'Assumptions for MET distro'!$B$12</f>
        <v>19928.367681524</v>
      </c>
      <c r="I421">
        <f t="shared" si="25"/>
        <v>0</v>
      </c>
      <c r="J421">
        <f t="shared" si="26"/>
        <v>11.223961251646841</v>
      </c>
      <c r="K421">
        <f t="shared" si="27"/>
        <v>0</v>
      </c>
    </row>
    <row r="422" spans="2:11" x14ac:dyDescent="0.25">
      <c r="B422" t="s">
        <v>927</v>
      </c>
      <c r="C422" t="s">
        <v>914</v>
      </c>
      <c r="D422">
        <f t="shared" si="21"/>
        <v>0</v>
      </c>
      <c r="E422">
        <f t="shared" si="22"/>
        <v>0</v>
      </c>
      <c r="F422">
        <f t="shared" si="23"/>
        <v>0</v>
      </c>
      <c r="G422">
        <f t="shared" si="24"/>
        <v>28347.191414912275</v>
      </c>
      <c r="H422">
        <f>G422/'Assumptions for MET distro'!$B$12</f>
        <v>20507.945712266777</v>
      </c>
      <c r="I422">
        <f t="shared" si="25"/>
        <v>0</v>
      </c>
      <c r="J422">
        <f t="shared" si="26"/>
        <v>11.550388456489804</v>
      </c>
      <c r="K422">
        <f t="shared" si="27"/>
        <v>0</v>
      </c>
    </row>
    <row r="423" spans="2:11" x14ac:dyDescent="0.25">
      <c r="B423" t="s">
        <v>914</v>
      </c>
      <c r="C423" t="s">
        <v>902</v>
      </c>
      <c r="D423">
        <f t="shared" si="21"/>
        <v>0</v>
      </c>
      <c r="E423">
        <f t="shared" si="22"/>
        <v>0</v>
      </c>
      <c r="F423">
        <f t="shared" si="23"/>
        <v>0</v>
      </c>
      <c r="G423">
        <f t="shared" si="24"/>
        <v>3.0500000000000002E-3</v>
      </c>
      <c r="H423">
        <f>G423/'Assumptions for MET distro'!$B$12</f>
        <v>2.2065408000000006E-3</v>
      </c>
      <c r="I423">
        <f t="shared" si="25"/>
        <v>0</v>
      </c>
      <c r="J423">
        <f t="shared" si="26"/>
        <v>1.2427575020275754E-6</v>
      </c>
      <c r="K423">
        <f t="shared" si="27"/>
        <v>0</v>
      </c>
    </row>
    <row r="424" spans="2:11" x14ac:dyDescent="0.25">
      <c r="B424" t="s">
        <v>917</v>
      </c>
      <c r="C424" t="s">
        <v>915</v>
      </c>
      <c r="D424">
        <f t="shared" si="21"/>
        <v>7.0149999999999997</v>
      </c>
      <c r="E424">
        <f t="shared" si="22"/>
        <v>1.5</v>
      </c>
      <c r="F424">
        <f t="shared" si="23"/>
        <v>35.227499999999999</v>
      </c>
      <c r="G424">
        <f t="shared" si="24"/>
        <v>18137.887052731352</v>
      </c>
      <c r="H424">
        <f>G424/'Assumptions for MET distro'!$B$12</f>
        <v>13121.963215620815</v>
      </c>
      <c r="I424">
        <f t="shared" si="25"/>
        <v>350.58327205882352</v>
      </c>
      <c r="J424">
        <f t="shared" si="26"/>
        <v>7.3904902313805616</v>
      </c>
      <c r="K424">
        <f t="shared" si="27"/>
        <v>173.0459959152353</v>
      </c>
    </row>
    <row r="425" spans="2:11" x14ac:dyDescent="0.25">
      <c r="B425" t="s">
        <v>918</v>
      </c>
      <c r="C425" t="s">
        <v>915</v>
      </c>
      <c r="D425">
        <f t="shared" si="21"/>
        <v>0</v>
      </c>
      <c r="E425">
        <f t="shared" si="22"/>
        <v>0</v>
      </c>
      <c r="F425">
        <f t="shared" si="23"/>
        <v>0</v>
      </c>
      <c r="G425">
        <f t="shared" si="24"/>
        <v>18817.881329648855</v>
      </c>
      <c r="H425">
        <f>G425/'Assumptions for MET distro'!$B$12</f>
        <v>13613.909155222445</v>
      </c>
      <c r="I425">
        <f t="shared" si="25"/>
        <v>0</v>
      </c>
      <c r="J425">
        <f t="shared" si="26"/>
        <v>7.6675617031756573</v>
      </c>
      <c r="K425">
        <f t="shared" si="27"/>
        <v>0</v>
      </c>
    </row>
    <row r="426" spans="2:11" x14ac:dyDescent="0.25">
      <c r="B426" t="s">
        <v>923</v>
      </c>
      <c r="C426" t="s">
        <v>915</v>
      </c>
      <c r="D426">
        <f t="shared" si="21"/>
        <v>0</v>
      </c>
      <c r="E426">
        <f t="shared" si="22"/>
        <v>0</v>
      </c>
      <c r="F426">
        <f t="shared" si="23"/>
        <v>0</v>
      </c>
      <c r="G426">
        <f t="shared" si="24"/>
        <v>35317.098552483018</v>
      </c>
      <c r="H426">
        <f>G426/'Assumptions for MET distro'!$B$12</f>
        <v>25550.366850385159</v>
      </c>
      <c r="I426">
        <f t="shared" si="25"/>
        <v>0</v>
      </c>
      <c r="J426">
        <f t="shared" si="26"/>
        <v>14.390357106867372</v>
      </c>
      <c r="K426">
        <f t="shared" si="27"/>
        <v>0</v>
      </c>
    </row>
    <row r="427" spans="2:11" x14ac:dyDescent="0.25">
      <c r="B427" t="s">
        <v>921</v>
      </c>
      <c r="C427" t="s">
        <v>923</v>
      </c>
      <c r="D427">
        <f t="shared" si="21"/>
        <v>0</v>
      </c>
      <c r="E427">
        <f t="shared" si="22"/>
        <v>0</v>
      </c>
      <c r="F427">
        <f t="shared" si="23"/>
        <v>0</v>
      </c>
      <c r="G427">
        <f t="shared" si="24"/>
        <v>21637.864500090054</v>
      </c>
      <c r="H427">
        <f>G427/'Assumptions for MET distro'!$B$12</f>
        <v>15654.042899777152</v>
      </c>
      <c r="I427">
        <f t="shared" si="25"/>
        <v>0</v>
      </c>
      <c r="J427">
        <f t="shared" si="26"/>
        <v>8.8165962083091998</v>
      </c>
      <c r="K427">
        <f t="shared" si="27"/>
        <v>0</v>
      </c>
    </row>
    <row r="428" spans="2:11" x14ac:dyDescent="0.25">
      <c r="B428" t="s">
        <v>928</v>
      </c>
      <c r="C428" t="s">
        <v>915</v>
      </c>
      <c r="D428">
        <f t="shared" si="21"/>
        <v>0</v>
      </c>
      <c r="E428">
        <f t="shared" si="22"/>
        <v>0</v>
      </c>
      <c r="F428">
        <f t="shared" si="23"/>
        <v>0</v>
      </c>
      <c r="G428">
        <f t="shared" si="24"/>
        <v>32552.233584737911</v>
      </c>
      <c r="H428">
        <f>G428/'Assumptions for MET distro'!$B$12</f>
        <v>23550.108700280154</v>
      </c>
      <c r="I428">
        <f t="shared" si="25"/>
        <v>0</v>
      </c>
      <c r="J428">
        <f t="shared" si="26"/>
        <v>13.263781145962959</v>
      </c>
      <c r="K428">
        <f t="shared" si="27"/>
        <v>0</v>
      </c>
    </row>
    <row r="429" spans="2:11" x14ac:dyDescent="0.25">
      <c r="B429" t="s">
        <v>843</v>
      </c>
      <c r="C429" t="s">
        <v>265</v>
      </c>
    </row>
    <row r="430" spans="2:11" x14ac:dyDescent="0.25">
      <c r="B430" t="s">
        <v>896</v>
      </c>
      <c r="C430" t="s">
        <v>727</v>
      </c>
    </row>
    <row r="431" spans="2:11" x14ac:dyDescent="0.25">
      <c r="B431" t="s">
        <v>897</v>
      </c>
      <c r="C431" t="s">
        <v>188</v>
      </c>
    </row>
    <row r="432" spans="2:11" x14ac:dyDescent="0.25">
      <c r="B432" t="s">
        <v>904</v>
      </c>
      <c r="C432" t="s">
        <v>682</v>
      </c>
    </row>
    <row r="433" spans="2:3" x14ac:dyDescent="0.25">
      <c r="B433" t="s">
        <v>881</v>
      </c>
      <c r="C433" t="s">
        <v>601</v>
      </c>
    </row>
    <row r="434" spans="2:3" x14ac:dyDescent="0.25">
      <c r="B434" t="s">
        <v>907</v>
      </c>
      <c r="C434" t="s">
        <v>281</v>
      </c>
    </row>
    <row r="435" spans="2:3" x14ac:dyDescent="0.25">
      <c r="B435" t="s">
        <v>857</v>
      </c>
      <c r="C435" t="s">
        <v>721</v>
      </c>
    </row>
    <row r="436" spans="2:3" x14ac:dyDescent="0.25">
      <c r="B436" t="s">
        <v>876</v>
      </c>
      <c r="C436" t="s">
        <v>25</v>
      </c>
    </row>
    <row r="437" spans="2:3" x14ac:dyDescent="0.25">
      <c r="B437" t="s">
        <v>876</v>
      </c>
      <c r="C437" t="s">
        <v>122</v>
      </c>
    </row>
    <row r="438" spans="2:3" x14ac:dyDescent="0.25">
      <c r="B438" t="s">
        <v>876</v>
      </c>
      <c r="C438" t="s">
        <v>719</v>
      </c>
    </row>
    <row r="439" spans="2:3" x14ac:dyDescent="0.25">
      <c r="B439" t="s">
        <v>917</v>
      </c>
      <c r="C439" t="s">
        <v>853</v>
      </c>
    </row>
    <row r="440" spans="2:3" x14ac:dyDescent="0.25">
      <c r="B440" t="s">
        <v>853</v>
      </c>
      <c r="C440" t="s">
        <v>909</v>
      </c>
    </row>
    <row r="441" spans="2:3" x14ac:dyDescent="0.25">
      <c r="B441" t="s">
        <v>909</v>
      </c>
      <c r="C441" t="s">
        <v>902</v>
      </c>
    </row>
    <row r="442" spans="2:3" x14ac:dyDescent="0.25">
      <c r="B442" t="s">
        <v>738</v>
      </c>
      <c r="C442" t="s">
        <v>909</v>
      </c>
    </row>
    <row r="443" spans="2:3" x14ac:dyDescent="0.25">
      <c r="B443" t="s">
        <v>923</v>
      </c>
      <c r="C443" t="s">
        <v>864</v>
      </c>
    </row>
    <row r="444" spans="2:3" x14ac:dyDescent="0.25">
      <c r="B444" t="s">
        <v>922</v>
      </c>
      <c r="C444" t="s">
        <v>879</v>
      </c>
    </row>
    <row r="445" spans="2:3" x14ac:dyDescent="0.25">
      <c r="B445" t="s">
        <v>879</v>
      </c>
      <c r="C445" t="s">
        <v>779</v>
      </c>
    </row>
    <row r="446" spans="2:3" x14ac:dyDescent="0.25">
      <c r="B446" t="s">
        <v>877</v>
      </c>
      <c r="C446" t="s">
        <v>835</v>
      </c>
    </row>
    <row r="447" spans="2:3" x14ac:dyDescent="0.25">
      <c r="B447" t="s">
        <v>876</v>
      </c>
      <c r="C447" t="s">
        <v>908</v>
      </c>
    </row>
    <row r="448" spans="2:3" x14ac:dyDescent="0.25">
      <c r="B448" t="s">
        <v>908</v>
      </c>
      <c r="C448" t="s">
        <v>773</v>
      </c>
    </row>
    <row r="449" spans="2:3" x14ac:dyDescent="0.25">
      <c r="B449" t="s">
        <v>773</v>
      </c>
      <c r="C449" t="s">
        <v>878</v>
      </c>
    </row>
    <row r="450" spans="2:3" x14ac:dyDescent="0.25">
      <c r="B450" t="s">
        <v>735</v>
      </c>
      <c r="C450" t="s">
        <v>878</v>
      </c>
    </row>
    <row r="451" spans="2:3" x14ac:dyDescent="0.25">
      <c r="B451" t="s">
        <v>889</v>
      </c>
      <c r="C451" t="s">
        <v>888</v>
      </c>
    </row>
    <row r="452" spans="2:3" x14ac:dyDescent="0.25">
      <c r="B452" t="s">
        <v>888</v>
      </c>
      <c r="C452" t="s">
        <v>735</v>
      </c>
    </row>
    <row r="453" spans="2:3" x14ac:dyDescent="0.25">
      <c r="B453" t="s">
        <v>889</v>
      </c>
      <c r="C453" t="s">
        <v>842</v>
      </c>
    </row>
    <row r="454" spans="2:3" x14ac:dyDescent="0.25">
      <c r="B454" t="s">
        <v>921</v>
      </c>
      <c r="C454" t="s">
        <v>879</v>
      </c>
    </row>
    <row r="455" spans="2:3" x14ac:dyDescent="0.25">
      <c r="B455" t="s">
        <v>784</v>
      </c>
      <c r="C455" t="s">
        <v>885</v>
      </c>
    </row>
    <row r="456" spans="2:3" x14ac:dyDescent="0.25">
      <c r="B456" t="s">
        <v>885</v>
      </c>
      <c r="C456" t="s">
        <v>879</v>
      </c>
    </row>
    <row r="457" spans="2:3" x14ac:dyDescent="0.25">
      <c r="B457" t="s">
        <v>878</v>
      </c>
      <c r="C457" t="s">
        <v>779</v>
      </c>
    </row>
    <row r="458" spans="2:3" x14ac:dyDescent="0.25">
      <c r="B458" t="s">
        <v>779</v>
      </c>
      <c r="C458" t="s">
        <v>778</v>
      </c>
    </row>
    <row r="459" spans="2:3" x14ac:dyDescent="0.25">
      <c r="B459" t="s">
        <v>779</v>
      </c>
      <c r="C459" t="s">
        <v>877</v>
      </c>
    </row>
    <row r="460" spans="2:3" x14ac:dyDescent="0.25">
      <c r="B460" t="s">
        <v>877</v>
      </c>
      <c r="C460" t="s">
        <v>864</v>
      </c>
    </row>
    <row r="461" spans="2:3" x14ac:dyDescent="0.25">
      <c r="B461" t="s">
        <v>928</v>
      </c>
      <c r="C461" t="s">
        <v>778</v>
      </c>
    </row>
    <row r="462" spans="2:3" x14ac:dyDescent="0.25">
      <c r="B462" t="s">
        <v>859</v>
      </c>
      <c r="C462" t="s">
        <v>734</v>
      </c>
    </row>
    <row r="463" spans="2:3" x14ac:dyDescent="0.25">
      <c r="B463" t="s">
        <v>734</v>
      </c>
      <c r="C463" t="s">
        <v>987</v>
      </c>
    </row>
    <row r="464" spans="2:3" x14ac:dyDescent="0.25">
      <c r="B464" t="s">
        <v>846</v>
      </c>
      <c r="C464" t="s">
        <v>859</v>
      </c>
    </row>
    <row r="465" spans="2:3" x14ac:dyDescent="0.25">
      <c r="B465" t="s">
        <v>873</v>
      </c>
      <c r="C465" t="s">
        <v>775</v>
      </c>
    </row>
    <row r="466" spans="2:3" x14ac:dyDescent="0.25">
      <c r="B466" t="s">
        <v>775</v>
      </c>
      <c r="C466" t="s">
        <v>874</v>
      </c>
    </row>
    <row r="467" spans="2:3" x14ac:dyDescent="0.25">
      <c r="B467" t="s">
        <v>874</v>
      </c>
      <c r="C467" t="s">
        <v>838</v>
      </c>
    </row>
    <row r="468" spans="2:3" x14ac:dyDescent="0.25">
      <c r="B468" t="s">
        <v>874</v>
      </c>
      <c r="C468" t="s">
        <v>857</v>
      </c>
    </row>
    <row r="469" spans="2:3" x14ac:dyDescent="0.25">
      <c r="B469" t="s">
        <v>784</v>
      </c>
      <c r="C469" t="s">
        <v>857</v>
      </c>
    </row>
    <row r="470" spans="2:3" x14ac:dyDescent="0.25">
      <c r="B470" t="s">
        <v>789</v>
      </c>
      <c r="C470" t="s">
        <v>857</v>
      </c>
    </row>
    <row r="471" spans="2:3" x14ac:dyDescent="0.25">
      <c r="B471" t="s">
        <v>857</v>
      </c>
      <c r="C471" t="s">
        <v>818</v>
      </c>
    </row>
    <row r="472" spans="2:3" x14ac:dyDescent="0.25">
      <c r="B472" t="s">
        <v>857</v>
      </c>
      <c r="C472" t="s">
        <v>846</v>
      </c>
    </row>
    <row r="473" spans="2:3" x14ac:dyDescent="0.25">
      <c r="B473" t="s">
        <v>846</v>
      </c>
      <c r="C473" t="s">
        <v>809</v>
      </c>
    </row>
    <row r="474" spans="2:3" x14ac:dyDescent="0.25">
      <c r="B474" t="s">
        <v>847</v>
      </c>
      <c r="C474" t="s">
        <v>848</v>
      </c>
    </row>
    <row r="475" spans="2:3" x14ac:dyDescent="0.25">
      <c r="B475" t="s">
        <v>848</v>
      </c>
      <c r="C475" t="s">
        <v>852</v>
      </c>
    </row>
    <row r="476" spans="2:3" x14ac:dyDescent="0.25">
      <c r="B476" t="s">
        <v>852</v>
      </c>
      <c r="C476" t="s">
        <v>859</v>
      </c>
    </row>
    <row r="477" spans="2:3" x14ac:dyDescent="0.25">
      <c r="B477" t="s">
        <v>847</v>
      </c>
      <c r="C477" t="s">
        <v>808</v>
      </c>
    </row>
    <row r="478" spans="2:3" x14ac:dyDescent="0.25">
      <c r="B478" t="s">
        <v>789</v>
      </c>
      <c r="C478" t="s">
        <v>852</v>
      </c>
    </row>
    <row r="479" spans="2:3" x14ac:dyDescent="0.25">
      <c r="B479" t="s">
        <v>852</v>
      </c>
      <c r="C479" t="s">
        <v>814</v>
      </c>
    </row>
    <row r="480" spans="2:3" x14ac:dyDescent="0.25">
      <c r="B480" t="s">
        <v>859</v>
      </c>
      <c r="C480" t="s">
        <v>821</v>
      </c>
    </row>
    <row r="481" spans="2:3" x14ac:dyDescent="0.25">
      <c r="B481" t="s">
        <v>790</v>
      </c>
      <c r="C481" t="s">
        <v>823</v>
      </c>
    </row>
    <row r="482" spans="2:3" x14ac:dyDescent="0.25">
      <c r="B482" t="s">
        <v>860</v>
      </c>
      <c r="C482" t="s">
        <v>823</v>
      </c>
    </row>
    <row r="483" spans="2:3" x14ac:dyDescent="0.25">
      <c r="B483" t="s">
        <v>860</v>
      </c>
      <c r="C483" t="s">
        <v>852</v>
      </c>
    </row>
    <row r="484" spans="2:3" x14ac:dyDescent="0.25">
      <c r="B484" t="s">
        <v>823</v>
      </c>
      <c r="C484" t="s">
        <v>859</v>
      </c>
    </row>
    <row r="485" spans="2:3" x14ac:dyDescent="0.25">
      <c r="B485" t="s">
        <v>789</v>
      </c>
      <c r="C485" t="s">
        <v>825</v>
      </c>
    </row>
    <row r="486" spans="2:3" x14ac:dyDescent="0.25">
      <c r="B486" t="s">
        <v>861</v>
      </c>
      <c r="C486" t="s">
        <v>767</v>
      </c>
    </row>
    <row r="487" spans="2:3" x14ac:dyDescent="0.25">
      <c r="B487" t="s">
        <v>767</v>
      </c>
      <c r="C487" t="s">
        <v>825</v>
      </c>
    </row>
    <row r="488" spans="2:3" x14ac:dyDescent="0.25">
      <c r="B488" t="s">
        <v>874</v>
      </c>
      <c r="C488" t="s">
        <v>871</v>
      </c>
    </row>
    <row r="489" spans="2:3" x14ac:dyDescent="0.25">
      <c r="B489" t="s">
        <v>871</v>
      </c>
      <c r="C489" t="s">
        <v>770</v>
      </c>
    </row>
    <row r="490" spans="2:3" x14ac:dyDescent="0.25">
      <c r="B490" t="s">
        <v>767</v>
      </c>
      <c r="C490" t="s">
        <v>770</v>
      </c>
    </row>
    <row r="491" spans="2:3" x14ac:dyDescent="0.25">
      <c r="B491" t="s">
        <v>770</v>
      </c>
      <c r="C491" t="s">
        <v>889</v>
      </c>
    </row>
    <row r="492" spans="2:3" x14ac:dyDescent="0.25">
      <c r="B492" t="s">
        <v>908</v>
      </c>
      <c r="C492" t="s">
        <v>772</v>
      </c>
    </row>
    <row r="493" spans="2:3" x14ac:dyDescent="0.25">
      <c r="B493" t="s">
        <v>988</v>
      </c>
      <c r="C493" t="s">
        <v>876</v>
      </c>
    </row>
    <row r="494" spans="2:3" x14ac:dyDescent="0.25">
      <c r="B494" t="s">
        <v>876</v>
      </c>
      <c r="C494" t="s">
        <v>833</v>
      </c>
    </row>
    <row r="495" spans="2:3" x14ac:dyDescent="0.25">
      <c r="B495" t="s">
        <v>789</v>
      </c>
      <c r="C495" t="s">
        <v>876</v>
      </c>
    </row>
    <row r="496" spans="2:3" x14ac:dyDescent="0.25">
      <c r="B496" t="s">
        <v>895</v>
      </c>
      <c r="C496" t="s">
        <v>876</v>
      </c>
    </row>
    <row r="497" spans="2:3" x14ac:dyDescent="0.25">
      <c r="B497" t="s">
        <v>876</v>
      </c>
      <c r="C497" t="s">
        <v>835</v>
      </c>
    </row>
    <row r="498" spans="2:3" x14ac:dyDescent="0.25">
      <c r="B498" t="s">
        <v>789</v>
      </c>
      <c r="C498" t="s">
        <v>836</v>
      </c>
    </row>
    <row r="499" spans="2:3" x14ac:dyDescent="0.25">
      <c r="B499" t="s">
        <v>791</v>
      </c>
      <c r="C499" t="s">
        <v>876</v>
      </c>
    </row>
    <row r="500" spans="2:3" x14ac:dyDescent="0.25">
      <c r="B500" t="s">
        <v>851</v>
      </c>
      <c r="C500" t="s">
        <v>813</v>
      </c>
    </row>
    <row r="501" spans="2:3" x14ac:dyDescent="0.25">
      <c r="B501" t="s">
        <v>908</v>
      </c>
      <c r="C501" t="s">
        <v>813</v>
      </c>
    </row>
    <row r="502" spans="2:3" x14ac:dyDescent="0.25">
      <c r="B502" t="s">
        <v>802</v>
      </c>
      <c r="C502" t="s">
        <v>893</v>
      </c>
    </row>
    <row r="503" spans="2:3" x14ac:dyDescent="0.25">
      <c r="B503" t="s">
        <v>893</v>
      </c>
      <c r="C503" t="s">
        <v>809</v>
      </c>
    </row>
    <row r="504" spans="2:3" x14ac:dyDescent="0.25">
      <c r="B504" t="s">
        <v>893</v>
      </c>
      <c r="C504" t="s">
        <v>852</v>
      </c>
    </row>
    <row r="505" spans="2:3" x14ac:dyDescent="0.25">
      <c r="B505" t="s">
        <v>875</v>
      </c>
      <c r="C505" t="s">
        <v>774</v>
      </c>
    </row>
    <row r="506" spans="2:3" x14ac:dyDescent="0.25">
      <c r="B506" t="s">
        <v>774</v>
      </c>
      <c r="C506" t="s">
        <v>867</v>
      </c>
    </row>
    <row r="507" spans="2:3" x14ac:dyDescent="0.25">
      <c r="B507" t="s">
        <v>867</v>
      </c>
      <c r="C507" t="s">
        <v>768</v>
      </c>
    </row>
    <row r="508" spans="2:3" x14ac:dyDescent="0.25">
      <c r="B508" t="s">
        <v>774</v>
      </c>
      <c r="C508" t="s">
        <v>802</v>
      </c>
    </row>
    <row r="509" spans="2:3" x14ac:dyDescent="0.25">
      <c r="B509" t="s">
        <v>768</v>
      </c>
      <c r="C509" t="s">
        <v>876</v>
      </c>
    </row>
    <row r="510" spans="2:3" x14ac:dyDescent="0.25">
      <c r="B510" t="s">
        <v>905</v>
      </c>
      <c r="C510" t="s">
        <v>739</v>
      </c>
    </row>
    <row r="511" spans="2:3" x14ac:dyDescent="0.25">
      <c r="B511" t="s">
        <v>778</v>
      </c>
      <c r="C511" t="s">
        <v>905</v>
      </c>
    </row>
    <row r="512" spans="2:3" x14ac:dyDescent="0.25">
      <c r="B512" t="s">
        <v>778</v>
      </c>
      <c r="C512" t="s">
        <v>831</v>
      </c>
    </row>
    <row r="513" spans="2:3" x14ac:dyDescent="0.25">
      <c r="B513" t="s">
        <v>899</v>
      </c>
      <c r="C513" t="s">
        <v>905</v>
      </c>
    </row>
    <row r="514" spans="2:3" x14ac:dyDescent="0.25">
      <c r="B514" t="s">
        <v>732</v>
      </c>
      <c r="C514" t="s">
        <v>778</v>
      </c>
    </row>
    <row r="515" spans="2:3" x14ac:dyDescent="0.25">
      <c r="B515" t="s">
        <v>856</v>
      </c>
      <c r="C515" t="s">
        <v>855</v>
      </c>
    </row>
    <row r="516" spans="2:3" x14ac:dyDescent="0.25">
      <c r="B516" t="s">
        <v>855</v>
      </c>
      <c r="C516" t="s">
        <v>736</v>
      </c>
    </row>
    <row r="517" spans="2:3" x14ac:dyDescent="0.25">
      <c r="B517" t="s">
        <v>856</v>
      </c>
      <c r="C517" t="s">
        <v>817</v>
      </c>
    </row>
    <row r="518" spans="2:3" x14ac:dyDescent="0.25">
      <c r="B518" t="s">
        <v>855</v>
      </c>
      <c r="C518" t="s">
        <v>816</v>
      </c>
    </row>
    <row r="519" spans="2:3" x14ac:dyDescent="0.25">
      <c r="B519" t="s">
        <v>736</v>
      </c>
      <c r="C519" t="s">
        <v>872</v>
      </c>
    </row>
    <row r="520" spans="2:3" x14ac:dyDescent="0.25">
      <c r="B520" t="s">
        <v>829</v>
      </c>
      <c r="C520" t="s">
        <v>733</v>
      </c>
    </row>
    <row r="521" spans="2:3" x14ac:dyDescent="0.25">
      <c r="B521" t="s">
        <v>733</v>
      </c>
      <c r="C521" t="s">
        <v>872</v>
      </c>
    </row>
    <row r="522" spans="2:3" x14ac:dyDescent="0.25">
      <c r="B522" t="s">
        <v>872</v>
      </c>
      <c r="C522" t="s">
        <v>732</v>
      </c>
    </row>
    <row r="523" spans="2:3" x14ac:dyDescent="0.25">
      <c r="B523" t="s">
        <v>870</v>
      </c>
      <c r="C523" t="s">
        <v>829</v>
      </c>
    </row>
    <row r="524" spans="2:3" x14ac:dyDescent="0.25">
      <c r="B524" t="s">
        <v>880</v>
      </c>
      <c r="C524" t="s">
        <v>771</v>
      </c>
    </row>
    <row r="525" spans="2:3" x14ac:dyDescent="0.25">
      <c r="B525" t="s">
        <v>771</v>
      </c>
      <c r="C525" t="s">
        <v>881</v>
      </c>
    </row>
    <row r="526" spans="2:3" x14ac:dyDescent="0.25">
      <c r="B526" t="s">
        <v>881</v>
      </c>
      <c r="C526" t="s">
        <v>807</v>
      </c>
    </row>
    <row r="527" spans="2:3" x14ac:dyDescent="0.25">
      <c r="B527" t="s">
        <v>881</v>
      </c>
      <c r="C527" t="s">
        <v>837</v>
      </c>
    </row>
    <row r="528" spans="2:3" x14ac:dyDescent="0.25">
      <c r="B528" t="s">
        <v>881</v>
      </c>
      <c r="C528" t="s">
        <v>870</v>
      </c>
    </row>
    <row r="529" spans="2:3" x14ac:dyDescent="0.25">
      <c r="B529" t="s">
        <v>883</v>
      </c>
      <c r="C529" t="s">
        <v>837</v>
      </c>
    </row>
    <row r="530" spans="2:3" x14ac:dyDescent="0.25">
      <c r="B530" t="s">
        <v>883</v>
      </c>
      <c r="C530" t="s">
        <v>881</v>
      </c>
    </row>
    <row r="531" spans="2:3" x14ac:dyDescent="0.25">
      <c r="B531" t="s">
        <v>737</v>
      </c>
      <c r="C531" t="s">
        <v>902</v>
      </c>
    </row>
    <row r="532" spans="2:3" x14ac:dyDescent="0.25">
      <c r="B532" t="s">
        <v>863</v>
      </c>
      <c r="C532" t="s">
        <v>737</v>
      </c>
    </row>
    <row r="533" spans="2:3" x14ac:dyDescent="0.25">
      <c r="B533" t="s">
        <v>892</v>
      </c>
      <c r="C533" t="s">
        <v>863</v>
      </c>
    </row>
    <row r="534" spans="2:3" x14ac:dyDescent="0.25">
      <c r="B534" t="s">
        <v>739</v>
      </c>
      <c r="C534" t="s">
        <v>863</v>
      </c>
    </row>
    <row r="535" spans="2:3" x14ac:dyDescent="0.25">
      <c r="B535" t="s">
        <v>886</v>
      </c>
      <c r="C535" t="s">
        <v>740</v>
      </c>
    </row>
    <row r="536" spans="2:3" x14ac:dyDescent="0.25">
      <c r="B536" t="s">
        <v>843</v>
      </c>
      <c r="C536" t="s">
        <v>863</v>
      </c>
    </row>
    <row r="537" spans="2:3" x14ac:dyDescent="0.25">
      <c r="B537" t="s">
        <v>913</v>
      </c>
      <c r="C537" t="s">
        <v>886</v>
      </c>
    </row>
    <row r="538" spans="2:3" x14ac:dyDescent="0.25">
      <c r="B538" t="s">
        <v>740</v>
      </c>
      <c r="C538" t="s">
        <v>863</v>
      </c>
    </row>
    <row r="539" spans="2:3" x14ac:dyDescent="0.25">
      <c r="B539" t="s">
        <v>887</v>
      </c>
      <c r="C539" t="s">
        <v>886</v>
      </c>
    </row>
    <row r="540" spans="2:3" x14ac:dyDescent="0.25">
      <c r="B540" t="s">
        <v>912</v>
      </c>
      <c r="C540" t="s">
        <v>886</v>
      </c>
    </row>
    <row r="541" spans="2:3" x14ac:dyDescent="0.25">
      <c r="B541" t="s">
        <v>868</v>
      </c>
      <c r="C541" t="s">
        <v>769</v>
      </c>
    </row>
    <row r="542" spans="2:3" x14ac:dyDescent="0.25">
      <c r="B542" t="s">
        <v>769</v>
      </c>
      <c r="C542" t="s">
        <v>862</v>
      </c>
    </row>
    <row r="543" spans="2:3" x14ac:dyDescent="0.25">
      <c r="B543" t="s">
        <v>927</v>
      </c>
      <c r="C543" t="s">
        <v>776</v>
      </c>
    </row>
    <row r="544" spans="2:3" x14ac:dyDescent="0.25">
      <c r="B544" t="s">
        <v>884</v>
      </c>
      <c r="C544" t="s">
        <v>776</v>
      </c>
    </row>
    <row r="545" spans="2:3" x14ac:dyDescent="0.25">
      <c r="B545" t="s">
        <v>884</v>
      </c>
      <c r="C545" t="s">
        <v>886</v>
      </c>
    </row>
    <row r="546" spans="2:3" x14ac:dyDescent="0.25">
      <c r="B546" t="s">
        <v>776</v>
      </c>
      <c r="C546" t="s">
        <v>886</v>
      </c>
    </row>
    <row r="547" spans="2:3" x14ac:dyDescent="0.25">
      <c r="B547" t="s">
        <v>862</v>
      </c>
      <c r="C547" t="s">
        <v>869</v>
      </c>
    </row>
    <row r="548" spans="2:3" x14ac:dyDescent="0.25">
      <c r="B548" t="s">
        <v>868</v>
      </c>
      <c r="C548" t="s">
        <v>886</v>
      </c>
    </row>
    <row r="549" spans="2:3" x14ac:dyDescent="0.25">
      <c r="B549" t="s">
        <v>828</v>
      </c>
      <c r="C549" t="s">
        <v>868</v>
      </c>
    </row>
    <row r="550" spans="2:3" x14ac:dyDescent="0.25">
      <c r="B550" t="s">
        <v>910</v>
      </c>
      <c r="C550" t="s">
        <v>886</v>
      </c>
    </row>
    <row r="551" spans="2:3" x14ac:dyDescent="0.25">
      <c r="B551" t="s">
        <v>862</v>
      </c>
      <c r="C551" t="s">
        <v>989</v>
      </c>
    </row>
    <row r="552" spans="2:3" x14ac:dyDescent="0.25">
      <c r="B552" t="s">
        <v>989</v>
      </c>
      <c r="C552" t="s">
        <v>869</v>
      </c>
    </row>
    <row r="553" spans="2:3" x14ac:dyDescent="0.25">
      <c r="B553" t="s">
        <v>989</v>
      </c>
      <c r="C553" t="s">
        <v>824</v>
      </c>
    </row>
    <row r="554" spans="2:3" x14ac:dyDescent="0.25">
      <c r="B554" t="s">
        <v>708</v>
      </c>
      <c r="C554" t="s">
        <v>910</v>
      </c>
    </row>
    <row r="555" spans="2:3" x14ac:dyDescent="0.25">
      <c r="B555" t="s">
        <v>869</v>
      </c>
      <c r="C555" t="s">
        <v>828</v>
      </c>
    </row>
    <row r="556" spans="2:3" x14ac:dyDescent="0.25">
      <c r="B556" t="s">
        <v>869</v>
      </c>
      <c r="C556" t="s">
        <v>910</v>
      </c>
    </row>
    <row r="557" spans="2:3" x14ac:dyDescent="0.25">
      <c r="B557" t="s">
        <v>850</v>
      </c>
      <c r="C557" t="s">
        <v>810</v>
      </c>
    </row>
    <row r="558" spans="2:3" x14ac:dyDescent="0.25">
      <c r="B558" t="s">
        <v>810</v>
      </c>
      <c r="C558" t="s">
        <v>869</v>
      </c>
    </row>
    <row r="559" spans="2:3" x14ac:dyDescent="0.25">
      <c r="B559" t="s">
        <v>849</v>
      </c>
      <c r="C559" t="s">
        <v>759</v>
      </c>
    </row>
    <row r="560" spans="2:3" x14ac:dyDescent="0.25">
      <c r="B560" t="s">
        <v>759</v>
      </c>
      <c r="C560" t="s">
        <v>858</v>
      </c>
    </row>
    <row r="561" spans="2:3" x14ac:dyDescent="0.25">
      <c r="B561" t="s">
        <v>858</v>
      </c>
      <c r="C561" t="s">
        <v>764</v>
      </c>
    </row>
    <row r="562" spans="2:3" x14ac:dyDescent="0.25">
      <c r="B562" t="s">
        <v>764</v>
      </c>
      <c r="C562" t="s">
        <v>911</v>
      </c>
    </row>
    <row r="563" spans="2:3" x14ac:dyDescent="0.25">
      <c r="B563" t="s">
        <v>911</v>
      </c>
      <c r="C563" t="s">
        <v>820</v>
      </c>
    </row>
    <row r="564" spans="2:3" x14ac:dyDescent="0.25">
      <c r="B564" t="s">
        <v>911</v>
      </c>
      <c r="C564" t="s">
        <v>841</v>
      </c>
    </row>
    <row r="565" spans="2:3" x14ac:dyDescent="0.25">
      <c r="B565" t="s">
        <v>911</v>
      </c>
      <c r="C565" t="s">
        <v>910</v>
      </c>
    </row>
    <row r="566" spans="2:3" x14ac:dyDescent="0.25">
      <c r="B566" t="s">
        <v>990</v>
      </c>
      <c r="C566" t="s">
        <v>902</v>
      </c>
    </row>
    <row r="567" spans="2:3" x14ac:dyDescent="0.25">
      <c r="B567" t="s">
        <v>863</v>
      </c>
      <c r="C567" t="s">
        <v>815</v>
      </c>
    </row>
    <row r="568" spans="2:3" x14ac:dyDescent="0.25">
      <c r="B568" t="s">
        <v>882</v>
      </c>
      <c r="C568" t="s">
        <v>832</v>
      </c>
    </row>
    <row r="569" spans="2:3" x14ac:dyDescent="0.25">
      <c r="B569" t="s">
        <v>882</v>
      </c>
      <c r="C569" t="s">
        <v>829</v>
      </c>
    </row>
    <row r="570" spans="2:3" x14ac:dyDescent="0.25">
      <c r="B570" t="s">
        <v>772</v>
      </c>
      <c r="C570" t="s">
        <v>991</v>
      </c>
    </row>
    <row r="571" spans="2:3" x14ac:dyDescent="0.25">
      <c r="B571" t="s">
        <v>844</v>
      </c>
      <c r="C571" t="s">
        <v>845</v>
      </c>
    </row>
    <row r="572" spans="2:3" x14ac:dyDescent="0.25">
      <c r="B572" t="s">
        <v>845</v>
      </c>
      <c r="C572" t="s">
        <v>902</v>
      </c>
    </row>
    <row r="573" spans="2:3" x14ac:dyDescent="0.25">
      <c r="B573" t="s">
        <v>854</v>
      </c>
      <c r="C573" t="s">
        <v>902</v>
      </c>
    </row>
    <row r="574" spans="2:3" x14ac:dyDescent="0.25">
      <c r="B574" t="s">
        <v>866</v>
      </c>
      <c r="C574" t="s">
        <v>865</v>
      </c>
    </row>
    <row r="575" spans="2:3" x14ac:dyDescent="0.25">
      <c r="B575" t="s">
        <v>865</v>
      </c>
      <c r="C575" t="s">
        <v>902</v>
      </c>
    </row>
    <row r="576" spans="2:3" x14ac:dyDescent="0.25">
      <c r="B576" t="s">
        <v>992</v>
      </c>
      <c r="C576" t="s">
        <v>840</v>
      </c>
    </row>
    <row r="577" spans="2:3" x14ac:dyDescent="0.25">
      <c r="B577" t="s">
        <v>851</v>
      </c>
      <c r="C577" t="s">
        <v>826</v>
      </c>
    </row>
    <row r="578" spans="2:3" x14ac:dyDescent="0.25">
      <c r="B578" t="s">
        <v>850</v>
      </c>
      <c r="C578" t="s">
        <v>841</v>
      </c>
    </row>
    <row r="579" spans="2:3" x14ac:dyDescent="0.25">
      <c r="B579" t="s">
        <v>879</v>
      </c>
      <c r="C579" t="s">
        <v>839</v>
      </c>
    </row>
    <row r="580" spans="2:3" x14ac:dyDescent="0.25">
      <c r="B580" t="s">
        <v>740</v>
      </c>
      <c r="C580" t="s">
        <v>822</v>
      </c>
    </row>
    <row r="581" spans="2:3" x14ac:dyDescent="0.25">
      <c r="B581" t="s">
        <v>884</v>
      </c>
      <c r="C581" t="s">
        <v>812</v>
      </c>
    </row>
    <row r="582" spans="2:3" x14ac:dyDescent="0.25">
      <c r="B582" t="s">
        <v>884</v>
      </c>
      <c r="C582" t="s">
        <v>812</v>
      </c>
    </row>
    <row r="583" spans="2:3" x14ac:dyDescent="0.25">
      <c r="B583" t="s">
        <v>911</v>
      </c>
      <c r="C583" t="s">
        <v>819</v>
      </c>
    </row>
    <row r="584" spans="2:3" x14ac:dyDescent="0.25">
      <c r="B584" t="s">
        <v>869</v>
      </c>
      <c r="C584" t="s">
        <v>827</v>
      </c>
    </row>
    <row r="585" spans="2:3" x14ac:dyDescent="0.25">
      <c r="B585" t="s">
        <v>993</v>
      </c>
      <c r="C585" t="s">
        <v>830</v>
      </c>
    </row>
    <row r="586" spans="2:3" x14ac:dyDescent="0.25">
      <c r="B586" t="s">
        <v>877</v>
      </c>
      <c r="C586" t="s">
        <v>834</v>
      </c>
    </row>
    <row r="587" spans="2:3" x14ac:dyDescent="0.25">
      <c r="B587" t="s">
        <v>890</v>
      </c>
      <c r="C587" t="s">
        <v>894</v>
      </c>
    </row>
    <row r="588" spans="2:3" x14ac:dyDescent="0.25">
      <c r="B588" t="s">
        <v>891</v>
      </c>
      <c r="C588" t="s">
        <v>894</v>
      </c>
    </row>
    <row r="589" spans="2:3" x14ac:dyDescent="0.25">
      <c r="B589" t="s">
        <v>843</v>
      </c>
      <c r="C589" t="s">
        <v>894</v>
      </c>
    </row>
    <row r="590" spans="2:3" x14ac:dyDescent="0.25">
      <c r="B590" t="s">
        <v>844</v>
      </c>
      <c r="C590" t="s">
        <v>894</v>
      </c>
    </row>
    <row r="591" spans="2:3" x14ac:dyDescent="0.25">
      <c r="B591" t="s">
        <v>859</v>
      </c>
      <c r="C591" t="s">
        <v>894</v>
      </c>
    </row>
    <row r="592" spans="2:3" x14ac:dyDescent="0.25">
      <c r="B592" t="s">
        <v>852</v>
      </c>
      <c r="C592" t="s">
        <v>894</v>
      </c>
    </row>
    <row r="593" spans="2:3" x14ac:dyDescent="0.25">
      <c r="B593" t="s">
        <v>847</v>
      </c>
      <c r="C593" t="s">
        <v>894</v>
      </c>
    </row>
    <row r="594" spans="2:3" x14ac:dyDescent="0.25">
      <c r="B594" t="s">
        <v>848</v>
      </c>
      <c r="C594" t="s">
        <v>894</v>
      </c>
    </row>
    <row r="595" spans="2:3" x14ac:dyDescent="0.25">
      <c r="B595" t="s">
        <v>850</v>
      </c>
      <c r="C595" t="s">
        <v>894</v>
      </c>
    </row>
    <row r="596" spans="2:3" x14ac:dyDescent="0.25">
      <c r="B596" t="s">
        <v>851</v>
      </c>
      <c r="C596" t="s">
        <v>894</v>
      </c>
    </row>
    <row r="597" spans="2:3" x14ac:dyDescent="0.25">
      <c r="B597" t="s">
        <v>892</v>
      </c>
      <c r="C597" t="s">
        <v>894</v>
      </c>
    </row>
    <row r="598" spans="2:3" x14ac:dyDescent="0.25">
      <c r="B598" t="s">
        <v>853</v>
      </c>
      <c r="C598" t="s">
        <v>894</v>
      </c>
    </row>
    <row r="599" spans="2:3" x14ac:dyDescent="0.25">
      <c r="B599" t="s">
        <v>893</v>
      </c>
      <c r="C599" t="s">
        <v>894</v>
      </c>
    </row>
    <row r="600" spans="2:3" x14ac:dyDescent="0.25">
      <c r="B600" t="s">
        <v>854</v>
      </c>
      <c r="C600" t="s">
        <v>894</v>
      </c>
    </row>
    <row r="601" spans="2:3" x14ac:dyDescent="0.25">
      <c r="B601" t="s">
        <v>856</v>
      </c>
      <c r="C601" t="s">
        <v>894</v>
      </c>
    </row>
    <row r="602" spans="2:3" x14ac:dyDescent="0.25">
      <c r="B602" t="s">
        <v>895</v>
      </c>
      <c r="C602" t="s">
        <v>894</v>
      </c>
    </row>
    <row r="603" spans="2:3" x14ac:dyDescent="0.25">
      <c r="B603" t="s">
        <v>896</v>
      </c>
      <c r="C603" t="s">
        <v>894</v>
      </c>
    </row>
    <row r="604" spans="2:3" x14ac:dyDescent="0.25">
      <c r="B604" t="s">
        <v>863</v>
      </c>
      <c r="C604" t="s">
        <v>894</v>
      </c>
    </row>
    <row r="605" spans="2:3" x14ac:dyDescent="0.25">
      <c r="B605" t="s">
        <v>886</v>
      </c>
      <c r="C605" t="s">
        <v>894</v>
      </c>
    </row>
    <row r="606" spans="2:3" x14ac:dyDescent="0.25">
      <c r="B606" t="s">
        <v>860</v>
      </c>
      <c r="C606" t="s">
        <v>894</v>
      </c>
    </row>
    <row r="607" spans="2:3" x14ac:dyDescent="0.25">
      <c r="B607" t="s">
        <v>861</v>
      </c>
      <c r="C607" t="s">
        <v>894</v>
      </c>
    </row>
    <row r="608" spans="2:3" x14ac:dyDescent="0.25">
      <c r="B608" t="s">
        <v>866</v>
      </c>
      <c r="C608" t="s">
        <v>894</v>
      </c>
    </row>
    <row r="609" spans="2:3" x14ac:dyDescent="0.25">
      <c r="B609" t="s">
        <v>865</v>
      </c>
      <c r="C609" t="s">
        <v>894</v>
      </c>
    </row>
    <row r="610" spans="2:3" x14ac:dyDescent="0.25">
      <c r="B610" t="s">
        <v>897</v>
      </c>
      <c r="C610" t="s">
        <v>894</v>
      </c>
    </row>
    <row r="611" spans="2:3" x14ac:dyDescent="0.25">
      <c r="B611" t="s">
        <v>898</v>
      </c>
      <c r="C611" t="s">
        <v>894</v>
      </c>
    </row>
    <row r="612" spans="2:3" x14ac:dyDescent="0.25">
      <c r="B612" t="s">
        <v>899</v>
      </c>
      <c r="C612" t="s">
        <v>894</v>
      </c>
    </row>
    <row r="613" spans="2:3" x14ac:dyDescent="0.25">
      <c r="B613" t="s">
        <v>900</v>
      </c>
      <c r="C613" t="s">
        <v>894</v>
      </c>
    </row>
    <row r="614" spans="2:3" x14ac:dyDescent="0.25">
      <c r="B614" t="s">
        <v>902</v>
      </c>
      <c r="C614" t="s">
        <v>894</v>
      </c>
    </row>
    <row r="615" spans="2:3" x14ac:dyDescent="0.25">
      <c r="B615" t="s">
        <v>868</v>
      </c>
      <c r="C615" t="s">
        <v>894</v>
      </c>
    </row>
    <row r="616" spans="2:3" x14ac:dyDescent="0.25">
      <c r="B616" t="s">
        <v>862</v>
      </c>
      <c r="C616" t="s">
        <v>894</v>
      </c>
    </row>
    <row r="617" spans="2:3" x14ac:dyDescent="0.25">
      <c r="B617" t="s">
        <v>869</v>
      </c>
      <c r="C617" t="s">
        <v>894</v>
      </c>
    </row>
    <row r="618" spans="2:3" x14ac:dyDescent="0.25">
      <c r="B618" t="s">
        <v>903</v>
      </c>
      <c r="C618" t="s">
        <v>894</v>
      </c>
    </row>
    <row r="619" spans="2:3" x14ac:dyDescent="0.25">
      <c r="B619" t="s">
        <v>904</v>
      </c>
      <c r="C619" t="s">
        <v>894</v>
      </c>
    </row>
    <row r="620" spans="2:3" x14ac:dyDescent="0.25">
      <c r="B620" t="s">
        <v>905</v>
      </c>
      <c r="C620" t="s">
        <v>894</v>
      </c>
    </row>
    <row r="621" spans="2:3" x14ac:dyDescent="0.25">
      <c r="B621" t="s">
        <v>872</v>
      </c>
      <c r="C621" t="s">
        <v>894</v>
      </c>
    </row>
    <row r="622" spans="2:3" x14ac:dyDescent="0.25">
      <c r="B622" t="s">
        <v>906</v>
      </c>
      <c r="C622" t="s">
        <v>894</v>
      </c>
    </row>
    <row r="623" spans="2:3" x14ac:dyDescent="0.25">
      <c r="B623" t="s">
        <v>880</v>
      </c>
      <c r="C623" t="s">
        <v>894</v>
      </c>
    </row>
    <row r="624" spans="2:3" x14ac:dyDescent="0.25">
      <c r="B624" t="s">
        <v>881</v>
      </c>
      <c r="C624" t="s">
        <v>894</v>
      </c>
    </row>
    <row r="625" spans="2:3" x14ac:dyDescent="0.25">
      <c r="B625" t="s">
        <v>870</v>
      </c>
      <c r="C625" t="s">
        <v>894</v>
      </c>
    </row>
    <row r="626" spans="2:3" x14ac:dyDescent="0.25">
      <c r="B626" t="s">
        <v>907</v>
      </c>
      <c r="C626" t="s">
        <v>894</v>
      </c>
    </row>
    <row r="627" spans="2:3" x14ac:dyDescent="0.25">
      <c r="B627" t="s">
        <v>882</v>
      </c>
      <c r="C627" t="s">
        <v>894</v>
      </c>
    </row>
    <row r="628" spans="2:3" x14ac:dyDescent="0.25">
      <c r="B628" t="s">
        <v>874</v>
      </c>
      <c r="C628" t="s">
        <v>894</v>
      </c>
    </row>
    <row r="629" spans="2:3" x14ac:dyDescent="0.25">
      <c r="B629" t="s">
        <v>857</v>
      </c>
      <c r="C629" t="s">
        <v>894</v>
      </c>
    </row>
    <row r="630" spans="2:3" x14ac:dyDescent="0.25">
      <c r="B630" t="s">
        <v>846</v>
      </c>
      <c r="C630" t="s">
        <v>894</v>
      </c>
    </row>
    <row r="631" spans="2:3" x14ac:dyDescent="0.25">
      <c r="B631" t="s">
        <v>877</v>
      </c>
      <c r="C631" t="s">
        <v>894</v>
      </c>
    </row>
    <row r="632" spans="2:3" x14ac:dyDescent="0.25">
      <c r="B632" t="s">
        <v>864</v>
      </c>
      <c r="C632" t="s">
        <v>894</v>
      </c>
    </row>
    <row r="633" spans="2:3" x14ac:dyDescent="0.25">
      <c r="B633" t="s">
        <v>909</v>
      </c>
      <c r="C633" t="s">
        <v>894</v>
      </c>
    </row>
    <row r="634" spans="2:3" x14ac:dyDescent="0.25">
      <c r="B634" t="s">
        <v>908</v>
      </c>
      <c r="C634" t="s">
        <v>894</v>
      </c>
    </row>
    <row r="635" spans="2:3" x14ac:dyDescent="0.25">
      <c r="B635" t="s">
        <v>878</v>
      </c>
      <c r="C635" t="s">
        <v>894</v>
      </c>
    </row>
    <row r="636" spans="2:3" x14ac:dyDescent="0.25">
      <c r="B636" t="s">
        <v>876</v>
      </c>
      <c r="C636" t="s">
        <v>894</v>
      </c>
    </row>
    <row r="637" spans="2:3" x14ac:dyDescent="0.25">
      <c r="B637" t="s">
        <v>879</v>
      </c>
      <c r="C637" t="s">
        <v>894</v>
      </c>
    </row>
    <row r="638" spans="2:3" x14ac:dyDescent="0.25">
      <c r="B638" t="s">
        <v>883</v>
      </c>
      <c r="C638" t="s">
        <v>894</v>
      </c>
    </row>
    <row r="639" spans="2:3" x14ac:dyDescent="0.25">
      <c r="B639" t="s">
        <v>910</v>
      </c>
      <c r="C639" t="s">
        <v>894</v>
      </c>
    </row>
    <row r="640" spans="2:3" x14ac:dyDescent="0.25">
      <c r="B640" t="s">
        <v>911</v>
      </c>
      <c r="C640" t="s">
        <v>894</v>
      </c>
    </row>
    <row r="641" spans="2:3" x14ac:dyDescent="0.25">
      <c r="B641" t="s">
        <v>887</v>
      </c>
      <c r="C641" t="s">
        <v>894</v>
      </c>
    </row>
    <row r="642" spans="2:3" x14ac:dyDescent="0.25">
      <c r="B642" t="s">
        <v>889</v>
      </c>
      <c r="C642" t="s">
        <v>894</v>
      </c>
    </row>
    <row r="643" spans="2:3" x14ac:dyDescent="0.25">
      <c r="B643" t="s">
        <v>888</v>
      </c>
      <c r="C643" t="s">
        <v>894</v>
      </c>
    </row>
    <row r="644" spans="2:3" x14ac:dyDescent="0.25">
      <c r="B644" t="s">
        <v>900</v>
      </c>
      <c r="C644" t="s">
        <v>901</v>
      </c>
    </row>
    <row r="645" spans="2:3" x14ac:dyDescent="0.25">
      <c r="B645" t="s">
        <v>164</v>
      </c>
      <c r="C645" t="s">
        <v>725</v>
      </c>
    </row>
    <row r="646" spans="2:3" x14ac:dyDescent="0.25">
      <c r="B646" t="s">
        <v>113</v>
      </c>
      <c r="C646" t="s">
        <v>721</v>
      </c>
    </row>
    <row r="647" spans="2:3" x14ac:dyDescent="0.25">
      <c r="B647" t="s">
        <v>309</v>
      </c>
      <c r="C647" t="s">
        <v>710</v>
      </c>
    </row>
    <row r="648" spans="2:3" x14ac:dyDescent="0.25">
      <c r="B648" t="s">
        <v>724</v>
      </c>
      <c r="C648" t="s">
        <v>725</v>
      </c>
    </row>
    <row r="649" spans="2:3" x14ac:dyDescent="0.25">
      <c r="B649" t="s">
        <v>122</v>
      </c>
      <c r="C649" t="s">
        <v>725</v>
      </c>
    </row>
    <row r="650" spans="2:3" x14ac:dyDescent="0.25">
      <c r="B650" t="s">
        <v>122</v>
      </c>
      <c r="C650" t="s">
        <v>718</v>
      </c>
    </row>
    <row r="651" spans="2:3" x14ac:dyDescent="0.25">
      <c r="B651" t="s">
        <v>122</v>
      </c>
      <c r="C651" t="s">
        <v>702</v>
      </c>
    </row>
    <row r="652" spans="2:3" x14ac:dyDescent="0.25">
      <c r="B652" t="s">
        <v>122</v>
      </c>
      <c r="C652" t="s">
        <v>721</v>
      </c>
    </row>
    <row r="653" spans="2:3" x14ac:dyDescent="0.25">
      <c r="B653" t="s">
        <v>122</v>
      </c>
      <c r="C653" t="s">
        <v>994</v>
      </c>
    </row>
    <row r="654" spans="2:3" x14ac:dyDescent="0.25">
      <c r="B654" t="s">
        <v>780</v>
      </c>
      <c r="C654" t="s">
        <v>725</v>
      </c>
    </row>
    <row r="655" spans="2:3" x14ac:dyDescent="0.25">
      <c r="B655" t="s">
        <v>624</v>
      </c>
      <c r="C655" t="s">
        <v>725</v>
      </c>
    </row>
    <row r="656" spans="2:3" x14ac:dyDescent="0.25">
      <c r="B656" t="s">
        <v>929</v>
      </c>
      <c r="C656" t="s">
        <v>751</v>
      </c>
    </row>
    <row r="657" spans="2:3" x14ac:dyDescent="0.25">
      <c r="B657" t="s">
        <v>930</v>
      </c>
      <c r="C657" t="s">
        <v>746</v>
      </c>
    </row>
    <row r="658" spans="2:3" x14ac:dyDescent="0.25">
      <c r="B658" t="s">
        <v>931</v>
      </c>
      <c r="C658" t="s">
        <v>754</v>
      </c>
    </row>
    <row r="659" spans="2:3" x14ac:dyDescent="0.25">
      <c r="B659" t="s">
        <v>932</v>
      </c>
      <c r="C659" t="s">
        <v>749</v>
      </c>
    </row>
    <row r="660" spans="2:3" x14ac:dyDescent="0.25">
      <c r="B660" t="s">
        <v>933</v>
      </c>
      <c r="C660" t="s">
        <v>749</v>
      </c>
    </row>
    <row r="661" spans="2:3" x14ac:dyDescent="0.25">
      <c r="B661" t="s">
        <v>934</v>
      </c>
      <c r="C661" t="s">
        <v>749</v>
      </c>
    </row>
    <row r="662" spans="2:3" x14ac:dyDescent="0.25">
      <c r="B662" t="s">
        <v>935</v>
      </c>
      <c r="C662" t="s">
        <v>752</v>
      </c>
    </row>
    <row r="663" spans="2:3" x14ac:dyDescent="0.25">
      <c r="B663" t="s">
        <v>936</v>
      </c>
      <c r="C663" t="s">
        <v>749</v>
      </c>
    </row>
    <row r="664" spans="2:3" x14ac:dyDescent="0.25">
      <c r="B664" t="s">
        <v>937</v>
      </c>
      <c r="C664" t="s">
        <v>749</v>
      </c>
    </row>
    <row r="665" spans="2:3" x14ac:dyDescent="0.25">
      <c r="B665" t="s">
        <v>938</v>
      </c>
      <c r="C665" t="s">
        <v>758</v>
      </c>
    </row>
    <row r="666" spans="2:3" x14ac:dyDescent="0.25">
      <c r="B666" t="s">
        <v>939</v>
      </c>
      <c r="C666" t="s">
        <v>751</v>
      </c>
    </row>
    <row r="667" spans="2:3" x14ac:dyDescent="0.25">
      <c r="B667" t="s">
        <v>940</v>
      </c>
      <c r="C667" t="s">
        <v>751</v>
      </c>
    </row>
    <row r="668" spans="2:3" x14ac:dyDescent="0.25">
      <c r="B668" t="s">
        <v>941</v>
      </c>
      <c r="C668" t="s">
        <v>749</v>
      </c>
    </row>
    <row r="669" spans="2:3" x14ac:dyDescent="0.25">
      <c r="B669" t="s">
        <v>942</v>
      </c>
      <c r="C669" t="s">
        <v>752</v>
      </c>
    </row>
    <row r="670" spans="2:3" x14ac:dyDescent="0.25">
      <c r="B670" t="s">
        <v>943</v>
      </c>
      <c r="C670" t="s">
        <v>749</v>
      </c>
    </row>
    <row r="671" spans="2:3" x14ac:dyDescent="0.25">
      <c r="B671" t="s">
        <v>944</v>
      </c>
      <c r="C671" t="s">
        <v>749</v>
      </c>
    </row>
    <row r="672" spans="2:3" x14ac:dyDescent="0.25">
      <c r="B672" t="s">
        <v>945</v>
      </c>
      <c r="C672" t="s">
        <v>749</v>
      </c>
    </row>
    <row r="673" spans="2:3" x14ac:dyDescent="0.25">
      <c r="B673" t="s">
        <v>946</v>
      </c>
      <c r="C673" t="s">
        <v>752</v>
      </c>
    </row>
    <row r="674" spans="2:3" x14ac:dyDescent="0.25">
      <c r="B674" t="s">
        <v>947</v>
      </c>
      <c r="C674" t="s">
        <v>746</v>
      </c>
    </row>
    <row r="675" spans="2:3" x14ac:dyDescent="0.25">
      <c r="B675" t="s">
        <v>948</v>
      </c>
      <c r="C675" t="s">
        <v>746</v>
      </c>
    </row>
    <row r="676" spans="2:3" x14ac:dyDescent="0.25">
      <c r="B676" t="s">
        <v>949</v>
      </c>
      <c r="C676" t="s">
        <v>749</v>
      </c>
    </row>
    <row r="677" spans="2:3" x14ac:dyDescent="0.25">
      <c r="B677" t="s">
        <v>950</v>
      </c>
      <c r="C677" t="s">
        <v>752</v>
      </c>
    </row>
    <row r="678" spans="2:3" x14ac:dyDescent="0.25">
      <c r="B678" t="s">
        <v>951</v>
      </c>
      <c r="C678" t="s">
        <v>752</v>
      </c>
    </row>
    <row r="679" spans="2:3" x14ac:dyDescent="0.25">
      <c r="B679" t="s">
        <v>952</v>
      </c>
      <c r="C679" t="s">
        <v>751</v>
      </c>
    </row>
    <row r="680" spans="2:3" x14ac:dyDescent="0.25">
      <c r="B680" t="s">
        <v>953</v>
      </c>
      <c r="C680" t="s">
        <v>753</v>
      </c>
    </row>
    <row r="681" spans="2:3" x14ac:dyDescent="0.25">
      <c r="B681" t="s">
        <v>954</v>
      </c>
      <c r="C681" t="s">
        <v>746</v>
      </c>
    </row>
    <row r="682" spans="2:3" x14ac:dyDescent="0.25">
      <c r="B682" t="s">
        <v>955</v>
      </c>
      <c r="C682" t="s">
        <v>749</v>
      </c>
    </row>
    <row r="683" spans="2:3" x14ac:dyDescent="0.25">
      <c r="B683" t="s">
        <v>956</v>
      </c>
      <c r="C683" t="s">
        <v>749</v>
      </c>
    </row>
    <row r="684" spans="2:3" x14ac:dyDescent="0.25">
      <c r="B684" t="s">
        <v>957</v>
      </c>
      <c r="C684" t="s">
        <v>749</v>
      </c>
    </row>
    <row r="685" spans="2:3" x14ac:dyDescent="0.25">
      <c r="B685" t="s">
        <v>958</v>
      </c>
      <c r="C685" t="s">
        <v>749</v>
      </c>
    </row>
    <row r="686" spans="2:3" x14ac:dyDescent="0.25">
      <c r="B686" t="s">
        <v>959</v>
      </c>
      <c r="C686" t="s">
        <v>746</v>
      </c>
    </row>
    <row r="687" spans="2:3" x14ac:dyDescent="0.25">
      <c r="B687" t="s">
        <v>960</v>
      </c>
      <c r="C687" t="s">
        <v>746</v>
      </c>
    </row>
    <row r="688" spans="2:3" x14ac:dyDescent="0.25">
      <c r="B688" t="s">
        <v>961</v>
      </c>
      <c r="C688" t="s">
        <v>749</v>
      </c>
    </row>
    <row r="689" spans="2:3" x14ac:dyDescent="0.25">
      <c r="B689" t="s">
        <v>962</v>
      </c>
      <c r="C689" t="s">
        <v>751</v>
      </c>
    </row>
    <row r="690" spans="2:3" x14ac:dyDescent="0.25">
      <c r="B690" t="s">
        <v>963</v>
      </c>
      <c r="C690" t="s">
        <v>751</v>
      </c>
    </row>
    <row r="691" spans="2:3" x14ac:dyDescent="0.25">
      <c r="B691" t="s">
        <v>964</v>
      </c>
      <c r="C691" t="s">
        <v>749</v>
      </c>
    </row>
    <row r="692" spans="2:3" x14ac:dyDescent="0.25">
      <c r="B692" t="s">
        <v>965</v>
      </c>
      <c r="C692" t="s">
        <v>751</v>
      </c>
    </row>
    <row r="693" spans="2:3" x14ac:dyDescent="0.25">
      <c r="B693" t="s">
        <v>966</v>
      </c>
      <c r="C693" t="s">
        <v>753</v>
      </c>
    </row>
    <row r="694" spans="2:3" x14ac:dyDescent="0.25">
      <c r="B694" t="s">
        <v>967</v>
      </c>
      <c r="C694" t="s">
        <v>752</v>
      </c>
    </row>
    <row r="695" spans="2:3" x14ac:dyDescent="0.25">
      <c r="B695" t="s">
        <v>968</v>
      </c>
      <c r="C695" t="s">
        <v>752</v>
      </c>
    </row>
    <row r="696" spans="2:3" x14ac:dyDescent="0.25">
      <c r="B696" t="s">
        <v>969</v>
      </c>
      <c r="C696" t="s">
        <v>749</v>
      </c>
    </row>
    <row r="697" spans="2:3" x14ac:dyDescent="0.25">
      <c r="B697" t="s">
        <v>970</v>
      </c>
      <c r="C697" t="s">
        <v>749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zoomScale="110" zoomScaleNormal="110" workbookViewId="0">
      <selection activeCell="E2" sqref="E2:E89"/>
    </sheetView>
  </sheetViews>
  <sheetFormatPr defaultRowHeight="15" x14ac:dyDescent="0.25"/>
  <cols>
    <col min="1" max="1" width="11.28515625" bestFit="1" customWidth="1"/>
    <col min="2" max="2" width="11.28515625" style="29" customWidth="1"/>
    <col min="3" max="3" width="15" style="29" customWidth="1"/>
    <col min="4" max="4" width="13.7109375" style="29" customWidth="1"/>
    <col min="5" max="5" width="17.42578125" style="29" customWidth="1"/>
    <col min="6" max="6" width="10.42578125" style="29" customWidth="1"/>
    <col min="7" max="7" width="9.140625" style="29"/>
    <col min="8" max="8" width="17" style="29" customWidth="1"/>
  </cols>
  <sheetData>
    <row r="1" spans="1:11" s="11" customFormat="1" ht="75" x14ac:dyDescent="0.25">
      <c r="A1" s="11" t="s">
        <v>694</v>
      </c>
      <c r="B1" s="28" t="s">
        <v>1197</v>
      </c>
      <c r="C1" s="28" t="s">
        <v>1119</v>
      </c>
      <c r="D1" s="28" t="s">
        <v>1118</v>
      </c>
      <c r="E1" s="28" t="s">
        <v>1117</v>
      </c>
      <c r="F1" s="28" t="s">
        <v>1198</v>
      </c>
      <c r="G1" s="28" t="s">
        <v>1199</v>
      </c>
      <c r="H1" s="28" t="s">
        <v>1200</v>
      </c>
    </row>
    <row r="2" spans="1:11" x14ac:dyDescent="0.25">
      <c r="A2" t="s">
        <v>700</v>
      </c>
      <c r="B2" s="29">
        <f>imported_by_month!KP3</f>
        <v>3330.5566104453551</v>
      </c>
      <c r="C2" s="29">
        <f>VLOOKUP(A2,'Artes Links'!$C$2:$I$697,7,0)</f>
        <v>500</v>
      </c>
      <c r="D2" s="29">
        <f>VLOOKUP(A2,'WW Retailer Subtotal'!$S$2:$T$106,2,0)</f>
        <v>601</v>
      </c>
      <c r="E2" s="18">
        <v>226.82847362667499</v>
      </c>
      <c r="F2" s="29">
        <f t="shared" ref="F2:F33" si="0">SUM(B2:E2)</f>
        <v>4658.3850840720306</v>
      </c>
      <c r="G2" s="29">
        <f t="shared" ref="G2:G33" si="1">SUM(C2:E2)</f>
        <v>1327.8284736266751</v>
      </c>
      <c r="H2" s="29">
        <f t="shared" ref="H2:H33" si="2">SUM(D2:E2)</f>
        <v>827.82847362667496</v>
      </c>
      <c r="J2" s="17"/>
      <c r="K2" s="18"/>
    </row>
    <row r="3" spans="1:11" x14ac:dyDescent="0.25">
      <c r="A3" t="s">
        <v>706</v>
      </c>
      <c r="B3" s="29">
        <f>imported_by_month!KP4</f>
        <v>3330.5566104453551</v>
      </c>
      <c r="C3" s="29">
        <f>VLOOKUP(A3,'Artes Links'!$C$2:$I$697,7,0)</f>
        <v>500</v>
      </c>
      <c r="D3" s="29">
        <f>VLOOKUP(A3,'WW Retailer Subtotal'!$S$2:$T$106,2,0)</f>
        <v>624</v>
      </c>
      <c r="E3" s="18">
        <v>332.31161590846102</v>
      </c>
      <c r="F3" s="29">
        <f t="shared" si="0"/>
        <v>4786.8682263538167</v>
      </c>
      <c r="G3" s="29">
        <f t="shared" si="1"/>
        <v>1456.3116159084611</v>
      </c>
      <c r="H3" s="29">
        <f t="shared" si="2"/>
        <v>956.31161590846102</v>
      </c>
      <c r="J3" s="17"/>
      <c r="K3" s="18"/>
    </row>
    <row r="4" spans="1:11" x14ac:dyDescent="0.25">
      <c r="A4" t="s">
        <v>25</v>
      </c>
      <c r="B4" s="29">
        <f>imported_by_month!KP5</f>
        <v>3330.5566104453551</v>
      </c>
      <c r="C4" s="29">
        <f>VLOOKUP(A4,'Artes Links'!$C$2:$I$697,7,0)</f>
        <v>500</v>
      </c>
      <c r="D4" s="29">
        <f>VLOOKUP(A4,'WW Retailer Subtotal'!$S$2:$T$106,2,0)</f>
        <v>624</v>
      </c>
      <c r="E4" s="18">
        <v>252.13988192450299</v>
      </c>
      <c r="F4" s="29">
        <f t="shared" si="0"/>
        <v>4706.6964923698588</v>
      </c>
      <c r="G4" s="29">
        <f t="shared" si="1"/>
        <v>1376.139881924503</v>
      </c>
      <c r="H4" s="29">
        <f t="shared" si="2"/>
        <v>876.13988192450302</v>
      </c>
      <c r="J4" s="17"/>
      <c r="K4" s="18"/>
    </row>
    <row r="5" spans="1:11" x14ac:dyDescent="0.25">
      <c r="A5" t="s">
        <v>701</v>
      </c>
      <c r="B5" s="29">
        <f>imported_by_month!KP6</f>
        <v>3330.5566104453551</v>
      </c>
      <c r="C5" s="29">
        <f>VLOOKUP(A5,'Artes Links'!$C$2:$I$697,7,0)</f>
        <v>385</v>
      </c>
      <c r="D5" s="29">
        <f>VLOOKUP(A5,'WW Retailer Subtotal'!$S$2:$T$106,2,0)</f>
        <v>130</v>
      </c>
      <c r="E5" s="18">
        <v>1237.6652899756341</v>
      </c>
      <c r="F5" s="29">
        <f t="shared" si="0"/>
        <v>5083.2219004209892</v>
      </c>
      <c r="G5" s="29">
        <f t="shared" si="1"/>
        <v>1752.6652899756341</v>
      </c>
      <c r="H5" s="29">
        <f t="shared" si="2"/>
        <v>1367.6652899756341</v>
      </c>
      <c r="J5" s="17"/>
      <c r="K5" s="18"/>
    </row>
    <row r="6" spans="1:11" x14ac:dyDescent="0.25">
      <c r="A6" t="s">
        <v>48</v>
      </c>
      <c r="B6" s="29">
        <f>imported_by_month!KP7</f>
        <v>3330.5566104453551</v>
      </c>
      <c r="C6" s="29">
        <f>VLOOKUP(A6,'Artes Links'!$C$2:$I$697,7,0)</f>
        <v>385</v>
      </c>
      <c r="D6" s="29">
        <f>VLOOKUP(A6,'WW Retailer Subtotal'!$S$2:$T$106,2,0)</f>
        <v>130</v>
      </c>
      <c r="E6" s="18">
        <v>283.73136292169698</v>
      </c>
      <c r="F6" s="29">
        <f t="shared" si="0"/>
        <v>4129.2879733670525</v>
      </c>
      <c r="G6" s="29">
        <f t="shared" si="1"/>
        <v>798.73136292169693</v>
      </c>
      <c r="H6" s="29">
        <f t="shared" si="2"/>
        <v>413.73136292169698</v>
      </c>
      <c r="J6" s="17"/>
      <c r="K6" s="18"/>
    </row>
    <row r="7" spans="1:11" x14ac:dyDescent="0.25">
      <c r="A7" t="s">
        <v>58</v>
      </c>
      <c r="B7" s="29">
        <f>imported_by_month!KP8</f>
        <v>3330.5566104453551</v>
      </c>
      <c r="C7" s="29">
        <f>VLOOKUP(A7,'Artes Links'!$C$2:$I$697,7,0)</f>
        <v>580</v>
      </c>
      <c r="D7" s="29">
        <f>VLOOKUP(A7,'WW Retailer Subtotal'!$S$2:$T$106,2,0)</f>
        <v>271</v>
      </c>
      <c r="E7" s="18">
        <v>481.65537146635398</v>
      </c>
      <c r="F7" s="29">
        <f t="shared" si="0"/>
        <v>4663.2119819117097</v>
      </c>
      <c r="G7" s="29">
        <f t="shared" si="1"/>
        <v>1332.6553714663539</v>
      </c>
      <c r="H7" s="29">
        <f t="shared" si="2"/>
        <v>752.65537146635393</v>
      </c>
      <c r="J7" s="17"/>
      <c r="K7" s="18"/>
    </row>
    <row r="8" spans="1:11" x14ac:dyDescent="0.25">
      <c r="A8" t="s">
        <v>113</v>
      </c>
      <c r="B8" s="29">
        <f>imported_by_month!KP9</f>
        <v>3330.5566104453551</v>
      </c>
      <c r="C8" s="29">
        <f>VLOOKUP(A8,'Artes Links'!$C$2:$I$697,7,0)</f>
        <v>385</v>
      </c>
      <c r="D8" s="29">
        <f>VLOOKUP(A8,'WW Retailer Subtotal'!$S$2:$T$106,2,0)</f>
        <v>624</v>
      </c>
      <c r="E8" s="18">
        <v>135.221124509898</v>
      </c>
      <c r="F8" s="29">
        <f t="shared" si="0"/>
        <v>4474.7777349552534</v>
      </c>
      <c r="G8" s="29">
        <f t="shared" si="1"/>
        <v>1144.2211245098979</v>
      </c>
      <c r="H8" s="29">
        <f t="shared" si="2"/>
        <v>759.221124509898</v>
      </c>
      <c r="J8" s="17"/>
      <c r="K8" s="18"/>
    </row>
    <row r="9" spans="1:11" x14ac:dyDescent="0.25">
      <c r="A9" t="s">
        <v>702</v>
      </c>
      <c r="B9" s="29">
        <f>imported_by_month!KP10</f>
        <v>3330.5566104453551</v>
      </c>
      <c r="C9" s="29">
        <f>VLOOKUP(A9,'Artes Links'!$C$2:$I$697,7,0)</f>
        <v>500</v>
      </c>
      <c r="D9" s="29">
        <f>VLOOKUP(A9,'WW Retailer Subtotal'!$S$2:$T$106,2,0)</f>
        <v>624</v>
      </c>
      <c r="E9" s="18">
        <v>1047.557802828414</v>
      </c>
      <c r="F9" s="29">
        <f t="shared" si="0"/>
        <v>5502.11441327377</v>
      </c>
      <c r="G9" s="29">
        <f t="shared" si="1"/>
        <v>2171.557802828414</v>
      </c>
      <c r="H9" s="29">
        <f t="shared" si="2"/>
        <v>1671.557802828414</v>
      </c>
      <c r="J9" s="17"/>
      <c r="K9" s="18"/>
    </row>
    <row r="10" spans="1:11" x14ac:dyDescent="0.25">
      <c r="A10" t="s">
        <v>707</v>
      </c>
      <c r="B10" s="29">
        <f>imported_by_month!KP11</f>
        <v>3330.5566104453551</v>
      </c>
      <c r="C10" s="29">
        <f>VLOOKUP(A10,'Artes Links'!$C$2:$I$697,7,0)</f>
        <v>385</v>
      </c>
      <c r="D10" s="29">
        <f>VLOOKUP(A10,'WW Retailer Subtotal'!$S$2:$T$106,2,0)</f>
        <v>130</v>
      </c>
      <c r="E10" s="18">
        <v>475.99997339087565</v>
      </c>
      <c r="F10" s="29">
        <f t="shared" si="0"/>
        <v>4321.5565838362309</v>
      </c>
      <c r="G10" s="29">
        <f t="shared" si="1"/>
        <v>990.99997339087565</v>
      </c>
      <c r="H10" s="29">
        <f t="shared" si="2"/>
        <v>605.99997339087565</v>
      </c>
      <c r="J10" s="17"/>
      <c r="K10" s="18"/>
    </row>
    <row r="11" spans="1:11" x14ac:dyDescent="0.25">
      <c r="A11" t="s">
        <v>578</v>
      </c>
      <c r="B11" s="29">
        <f>imported_by_month!KP12</f>
        <v>3330.5566104453551</v>
      </c>
      <c r="C11" s="29">
        <f>VLOOKUP(A11,'Artes Links'!$C$2:$I$697,7,0)</f>
        <v>385</v>
      </c>
      <c r="D11" s="29">
        <f>VLOOKUP(A11,'WW Retailer Subtotal'!$S$2:$T$106,2,0)</f>
        <v>354</v>
      </c>
      <c r="E11" s="18">
        <v>1365.7725261335909</v>
      </c>
      <c r="F11" s="29">
        <f t="shared" si="0"/>
        <v>5435.3291365789464</v>
      </c>
      <c r="G11" s="29">
        <f t="shared" si="1"/>
        <v>2104.7725261335909</v>
      </c>
      <c r="H11" s="29">
        <f t="shared" si="2"/>
        <v>1719.7725261335909</v>
      </c>
      <c r="J11" s="17"/>
      <c r="K11" s="18"/>
    </row>
    <row r="12" spans="1:11" x14ac:dyDescent="0.25">
      <c r="A12" t="s">
        <v>703</v>
      </c>
      <c r="B12" s="29">
        <f>imported_by_month!KP13</f>
        <v>3330.5566104453551</v>
      </c>
      <c r="C12" s="29">
        <f>VLOOKUP(A12,'Artes Links'!$C$2:$I$697,7,0)</f>
        <v>500</v>
      </c>
      <c r="D12" s="29">
        <f>VLOOKUP(A12,'WW Retailer Subtotal'!$S$2:$T$106,2,0)</f>
        <v>601</v>
      </c>
      <c r="E12" s="18">
        <v>208.13599801605801</v>
      </c>
      <c r="F12" s="29">
        <f t="shared" si="0"/>
        <v>4639.6926084614133</v>
      </c>
      <c r="G12" s="29">
        <f t="shared" si="1"/>
        <v>1309.135998016058</v>
      </c>
      <c r="H12" s="29">
        <f t="shared" si="2"/>
        <v>809.13599801605801</v>
      </c>
      <c r="J12" s="17"/>
      <c r="K12" s="18"/>
    </row>
    <row r="13" spans="1:11" x14ac:dyDescent="0.25">
      <c r="A13" t="s">
        <v>581</v>
      </c>
      <c r="B13" s="29">
        <f>imported_by_month!KP14</f>
        <v>3330.5566104453551</v>
      </c>
      <c r="C13" s="29">
        <f>VLOOKUP(A13,'Artes Links'!$C$2:$I$697,7,0)</f>
        <v>0</v>
      </c>
      <c r="D13" s="29">
        <f>VLOOKUP(A13,'WW Retailer Subtotal'!$S$2:$T$106,2,0)</f>
        <v>130</v>
      </c>
      <c r="E13" s="18">
        <v>386.40830056688202</v>
      </c>
      <c r="F13" s="29">
        <f t="shared" si="0"/>
        <v>3846.9649110122373</v>
      </c>
      <c r="G13" s="29">
        <f t="shared" si="1"/>
        <v>516.40830056688196</v>
      </c>
      <c r="H13" s="29">
        <f t="shared" si="2"/>
        <v>516.40830056688196</v>
      </c>
      <c r="J13" s="17"/>
      <c r="K13" s="18"/>
    </row>
    <row r="14" spans="1:11" x14ac:dyDescent="0.25">
      <c r="A14" t="s">
        <v>136</v>
      </c>
      <c r="B14" s="29">
        <f>imported_by_month!KP15</f>
        <v>3330.5566104453551</v>
      </c>
      <c r="C14" s="29">
        <f>VLOOKUP(A14,'Artes Links'!$C$2:$I$697,7,0)</f>
        <v>580</v>
      </c>
      <c r="D14" s="29">
        <f>VLOOKUP(A14,'WW Retailer Subtotal'!$S$2:$T$106,2,0)</f>
        <v>292</v>
      </c>
      <c r="E14" s="18">
        <v>209.00276940939801</v>
      </c>
      <c r="F14" s="29">
        <f t="shared" si="0"/>
        <v>4411.5593798547534</v>
      </c>
      <c r="G14" s="29">
        <f t="shared" si="1"/>
        <v>1081.0027694093981</v>
      </c>
      <c r="H14" s="29">
        <f t="shared" si="2"/>
        <v>501.00276940939801</v>
      </c>
      <c r="J14" s="17"/>
      <c r="K14" s="18"/>
    </row>
    <row r="15" spans="1:11" x14ac:dyDescent="0.25">
      <c r="A15" t="s">
        <v>164</v>
      </c>
      <c r="B15" s="29">
        <f>imported_by_month!KP16</f>
        <v>3330.5566104453551</v>
      </c>
      <c r="C15" s="29">
        <f>VLOOKUP(A15,'Artes Links'!$C$2:$I$697,7,0)</f>
        <v>500</v>
      </c>
      <c r="D15" s="29">
        <f>VLOOKUP(A15,'WW Retailer Subtotal'!$S$2:$T$106,2,0)</f>
        <v>624</v>
      </c>
      <c r="E15" s="18">
        <v>882.41059434545696</v>
      </c>
      <c r="F15" s="29">
        <f t="shared" si="0"/>
        <v>5336.9672047908125</v>
      </c>
      <c r="G15" s="29">
        <f t="shared" si="1"/>
        <v>2006.410594345457</v>
      </c>
      <c r="H15" s="29">
        <f t="shared" si="2"/>
        <v>1506.410594345457</v>
      </c>
      <c r="J15" s="17"/>
      <c r="K15" s="18"/>
    </row>
    <row r="16" spans="1:11" x14ac:dyDescent="0.25">
      <c r="A16" t="s">
        <v>176</v>
      </c>
      <c r="B16" s="29">
        <f>imported_by_month!KP17</f>
        <v>3330.5566104453551</v>
      </c>
      <c r="C16" s="29">
        <f>VLOOKUP(A16,'Artes Links'!$C$2:$I$697,7,0)</f>
        <v>385</v>
      </c>
      <c r="D16" s="29">
        <f>VLOOKUP(A16,'WW Retailer Subtotal'!$S$2:$T$106,2,0)</f>
        <v>130</v>
      </c>
      <c r="E16" s="18">
        <v>973.05905863206101</v>
      </c>
      <c r="F16" s="29">
        <f t="shared" si="0"/>
        <v>4818.615669077416</v>
      </c>
      <c r="G16" s="29">
        <f t="shared" si="1"/>
        <v>1488.0590586320609</v>
      </c>
      <c r="H16" s="29">
        <f t="shared" si="2"/>
        <v>1103.0590586320609</v>
      </c>
      <c r="J16" s="17"/>
      <c r="K16" s="18"/>
    </row>
    <row r="17" spans="1:11" x14ac:dyDescent="0.25">
      <c r="A17" t="s">
        <v>704</v>
      </c>
      <c r="B17" s="29">
        <f>imported_by_month!KP18</f>
        <v>3330.5566104453551</v>
      </c>
      <c r="C17" s="29">
        <f>VLOOKUP(A17,'Artes Links'!$C$2:$I$697,7,0)</f>
        <v>385</v>
      </c>
      <c r="D17" s="29">
        <f>VLOOKUP(A17,'WW Retailer Subtotal'!$S$2:$T$106,2,0)</f>
        <v>130</v>
      </c>
      <c r="E17" s="18">
        <v>408.47283392937101</v>
      </c>
      <c r="F17" s="29">
        <f t="shared" si="0"/>
        <v>4254.0294443747262</v>
      </c>
      <c r="G17" s="29">
        <f t="shared" si="1"/>
        <v>923.47283392937106</v>
      </c>
      <c r="H17" s="29">
        <f t="shared" si="2"/>
        <v>538.47283392937106</v>
      </c>
      <c r="J17" s="17"/>
      <c r="K17" s="18"/>
    </row>
    <row r="18" spans="1:11" x14ac:dyDescent="0.25">
      <c r="A18" t="s">
        <v>705</v>
      </c>
      <c r="B18" s="29">
        <f>imported_by_month!KP19</f>
        <v>3330.5566104453551</v>
      </c>
      <c r="C18" s="29">
        <f>VLOOKUP(A18,'Artes Links'!$C$2:$I$697,7,0)</f>
        <v>500</v>
      </c>
      <c r="D18" s="29">
        <f>VLOOKUP(A18,'WW Retailer Subtotal'!$S$2:$T$106,2,0)</f>
        <v>624</v>
      </c>
      <c r="E18" s="18">
        <v>288.98730637910546</v>
      </c>
      <c r="F18" s="29">
        <f t="shared" si="0"/>
        <v>4743.5439168244611</v>
      </c>
      <c r="G18" s="29">
        <f t="shared" si="1"/>
        <v>1412.9873063791056</v>
      </c>
      <c r="H18" s="29">
        <f t="shared" si="2"/>
        <v>912.98730637910546</v>
      </c>
      <c r="J18" s="17"/>
      <c r="K18" s="18"/>
    </row>
    <row r="19" spans="1:11" x14ac:dyDescent="0.25">
      <c r="A19" t="s">
        <v>708</v>
      </c>
      <c r="B19" s="29">
        <f>imported_by_month!KP20</f>
        <v>1150.1582659291103</v>
      </c>
      <c r="C19" s="29">
        <f>VLOOKUP(A19,'Artes Links'!$C$2:$I$697,7,0)</f>
        <v>385</v>
      </c>
      <c r="D19" s="29">
        <f>VLOOKUP(A19,'WW Retailer Subtotal'!$S$2:$T$106,2,0)</f>
        <v>329</v>
      </c>
      <c r="E19" s="18">
        <v>1662.5141775696602</v>
      </c>
      <c r="F19" s="29">
        <f t="shared" si="0"/>
        <v>3526.6724434987705</v>
      </c>
      <c r="G19" s="29">
        <f t="shared" si="1"/>
        <v>2376.5141775696602</v>
      </c>
      <c r="H19" s="29">
        <f t="shared" si="2"/>
        <v>1991.5141775696602</v>
      </c>
      <c r="J19" s="17"/>
      <c r="K19" s="18"/>
    </row>
    <row r="20" spans="1:11" x14ac:dyDescent="0.25">
      <c r="A20" t="s">
        <v>198</v>
      </c>
      <c r="B20" s="29">
        <f>imported_by_month!KP21</f>
        <v>3330.5566104453551</v>
      </c>
      <c r="C20" s="29">
        <f>VLOOKUP(A20,'Artes Links'!$C$2:$I$697,7,0)</f>
        <v>385</v>
      </c>
      <c r="D20" s="29">
        <f>VLOOKUP(A20,'WW Retailer Subtotal'!$S$2:$T$106,2,0)</f>
        <v>221</v>
      </c>
      <c r="E20" s="18">
        <v>1059.1874000310788</v>
      </c>
      <c r="F20" s="29">
        <f t="shared" si="0"/>
        <v>4995.7440104764337</v>
      </c>
      <c r="G20" s="29">
        <f t="shared" si="1"/>
        <v>1665.1874000310788</v>
      </c>
      <c r="H20" s="29">
        <f t="shared" si="2"/>
        <v>1280.1874000310788</v>
      </c>
      <c r="J20" s="17"/>
      <c r="K20" s="18"/>
    </row>
    <row r="21" spans="1:11" x14ac:dyDescent="0.25">
      <c r="A21" t="s">
        <v>589</v>
      </c>
      <c r="B21" s="29">
        <f>imported_by_month!KP22</f>
        <v>3330.5566104453551</v>
      </c>
      <c r="C21" s="29">
        <f>VLOOKUP(A21,'Artes Links'!$C$2:$I$697,7,0)</f>
        <v>385</v>
      </c>
      <c r="D21" s="29">
        <f>VLOOKUP(A21,'WW Retailer Subtotal'!$S$2:$T$106,2,0)</f>
        <v>377</v>
      </c>
      <c r="E21" s="18">
        <v>212.05430036492999</v>
      </c>
      <c r="F21" s="29">
        <f t="shared" si="0"/>
        <v>4304.6109108102846</v>
      </c>
      <c r="G21" s="29">
        <f t="shared" si="1"/>
        <v>974.05430036492999</v>
      </c>
      <c r="H21" s="29">
        <f t="shared" si="2"/>
        <v>589.05430036492999</v>
      </c>
      <c r="J21" s="17"/>
      <c r="K21" s="18"/>
    </row>
    <row r="22" spans="1:11" x14ac:dyDescent="0.25">
      <c r="A22" t="s">
        <v>192</v>
      </c>
      <c r="B22" s="29">
        <f>imported_by_month!KP23</f>
        <v>3330.5566104453551</v>
      </c>
      <c r="C22" s="29">
        <f>VLOOKUP(A22,'Artes Links'!$C$2:$I$697,7,0)</f>
        <v>385</v>
      </c>
      <c r="D22" s="29">
        <f>VLOOKUP(A22,'WW Retailer Subtotal'!$S$2:$T$106,2,0)</f>
        <v>130</v>
      </c>
      <c r="E22" s="18">
        <v>103.17851131961</v>
      </c>
      <c r="F22" s="29">
        <f t="shared" si="0"/>
        <v>3948.7351217649652</v>
      </c>
      <c r="G22" s="29">
        <f t="shared" si="1"/>
        <v>618.17851131961004</v>
      </c>
      <c r="H22" s="29">
        <f t="shared" si="2"/>
        <v>233.17851131960998</v>
      </c>
      <c r="J22" s="17"/>
      <c r="K22" s="18"/>
    </row>
    <row r="23" spans="1:11" x14ac:dyDescent="0.25">
      <c r="A23" t="s">
        <v>590</v>
      </c>
      <c r="B23" s="29">
        <f>imported_by_month!KP24</f>
        <v>3330.5566104453551</v>
      </c>
      <c r="C23" s="29">
        <f>VLOOKUP(A23,'Artes Links'!$C$2:$I$697,7,0)</f>
        <v>385</v>
      </c>
      <c r="D23" s="29">
        <f>VLOOKUP(A23,'WW Retailer Subtotal'!$S$2:$T$106,2,0)</f>
        <v>130</v>
      </c>
      <c r="E23" s="18">
        <v>172.68870631895501</v>
      </c>
      <c r="F23" s="29">
        <f t="shared" si="0"/>
        <v>4018.2453167643102</v>
      </c>
      <c r="G23" s="29">
        <f t="shared" si="1"/>
        <v>687.68870631895504</v>
      </c>
      <c r="H23" s="29">
        <f t="shared" si="2"/>
        <v>302.68870631895504</v>
      </c>
      <c r="J23" s="17"/>
      <c r="K23" s="18"/>
    </row>
    <row r="24" spans="1:11" x14ac:dyDescent="0.25">
      <c r="A24" t="s">
        <v>243</v>
      </c>
      <c r="B24" s="29">
        <f>imported_by_month!KP25</f>
        <v>3330.5566104453551</v>
      </c>
      <c r="C24" s="29">
        <f>VLOOKUP(A24,'Artes Links'!$C$2:$I$697,7,0)</f>
        <v>385</v>
      </c>
      <c r="D24" s="29">
        <f>VLOOKUP(A24,'WW Retailer Subtotal'!$S$2:$T$106,2,0)</f>
        <v>130</v>
      </c>
      <c r="E24" s="18">
        <v>197.95631394443501</v>
      </c>
      <c r="F24" s="29">
        <f t="shared" si="0"/>
        <v>4043.51292438979</v>
      </c>
      <c r="G24" s="29">
        <f t="shared" si="1"/>
        <v>712.95631394443501</v>
      </c>
      <c r="H24" s="29">
        <f t="shared" si="2"/>
        <v>327.95631394443501</v>
      </c>
      <c r="J24" s="17"/>
      <c r="K24" s="18"/>
    </row>
    <row r="25" spans="1:11" x14ac:dyDescent="0.25">
      <c r="A25" t="s">
        <v>709</v>
      </c>
      <c r="B25" s="29">
        <f>imported_by_month!KP26</f>
        <v>3330.5566104453551</v>
      </c>
      <c r="C25" s="29">
        <f>VLOOKUP(A25,'Artes Links'!$C$2:$I$697,7,0)</f>
        <v>500</v>
      </c>
      <c r="D25" s="29">
        <f>VLOOKUP(A25,'WW Retailer Subtotal'!$S$2:$T$106,2,0)</f>
        <v>624</v>
      </c>
      <c r="E25" s="18">
        <v>200.27204025340299</v>
      </c>
      <c r="F25" s="29">
        <f t="shared" si="0"/>
        <v>4654.8286506987588</v>
      </c>
      <c r="G25" s="29">
        <f t="shared" si="1"/>
        <v>1324.272040253403</v>
      </c>
      <c r="H25" s="29">
        <f t="shared" si="2"/>
        <v>824.27204025340302</v>
      </c>
      <c r="J25" s="17"/>
      <c r="K25" s="18"/>
    </row>
    <row r="26" spans="1:11" x14ac:dyDescent="0.25">
      <c r="A26" t="s">
        <v>593</v>
      </c>
      <c r="B26" s="29">
        <f>imported_by_month!KP27</f>
        <v>3330.5566104453551</v>
      </c>
      <c r="C26" s="29">
        <f>VLOOKUP(A26,'Artes Links'!$C$2:$I$697,7,0)</f>
        <v>500</v>
      </c>
      <c r="D26" s="29">
        <f>VLOOKUP(A26,'WW Retailer Subtotal'!$S$2:$T$106,2,0)</f>
        <v>130</v>
      </c>
      <c r="E26" s="18">
        <v>686.34482430677201</v>
      </c>
      <c r="F26" s="29">
        <f t="shared" si="0"/>
        <v>4646.901434752127</v>
      </c>
      <c r="G26" s="29">
        <f t="shared" si="1"/>
        <v>1316.3448243067719</v>
      </c>
      <c r="H26" s="29">
        <f t="shared" si="2"/>
        <v>816.34482430677201</v>
      </c>
      <c r="J26" s="17"/>
      <c r="K26" s="18"/>
    </row>
    <row r="27" spans="1:11" x14ac:dyDescent="0.25">
      <c r="A27" t="s">
        <v>710</v>
      </c>
      <c r="B27" s="29">
        <f>imported_by_month!KP28</f>
        <v>3330.5566104453551</v>
      </c>
      <c r="C27" s="29">
        <f>VLOOKUP(A27,'Artes Links'!$C$2:$I$697,7,0)</f>
        <v>385</v>
      </c>
      <c r="D27" s="29">
        <f>VLOOKUP(A27,'WW Retailer Subtotal'!$S$2:$T$106,2,0)</f>
        <v>354</v>
      </c>
      <c r="E27" s="18">
        <v>509.63633824233</v>
      </c>
      <c r="F27" s="29">
        <f t="shared" si="0"/>
        <v>4579.1929486876852</v>
      </c>
      <c r="G27" s="29">
        <f t="shared" si="1"/>
        <v>1248.6363382423301</v>
      </c>
      <c r="H27" s="29">
        <f t="shared" si="2"/>
        <v>863.63633824233</v>
      </c>
      <c r="J27" s="17"/>
      <c r="K27" s="18"/>
    </row>
    <row r="28" spans="1:11" x14ac:dyDescent="0.25">
      <c r="A28" t="s">
        <v>599</v>
      </c>
      <c r="B28" s="29">
        <f>imported_by_month!KP29</f>
        <v>3330.5566104453551</v>
      </c>
      <c r="C28" s="29">
        <f>VLOOKUP(A28,'Artes Links'!$C$2:$I$697,7,0)</f>
        <v>385</v>
      </c>
      <c r="D28" s="29">
        <f>VLOOKUP(A28,'WW Retailer Subtotal'!$S$2:$T$106,2,0)</f>
        <v>130</v>
      </c>
      <c r="E28" s="18">
        <v>876.50984058376196</v>
      </c>
      <c r="F28" s="29">
        <f t="shared" si="0"/>
        <v>4722.0664510291172</v>
      </c>
      <c r="G28" s="29">
        <f t="shared" si="1"/>
        <v>1391.5098405837621</v>
      </c>
      <c r="H28" s="29">
        <f t="shared" si="2"/>
        <v>1006.509840583762</v>
      </c>
      <c r="J28" s="17"/>
      <c r="K28" s="18"/>
    </row>
    <row r="29" spans="1:11" x14ac:dyDescent="0.25">
      <c r="A29" t="s">
        <v>265</v>
      </c>
      <c r="B29" s="29">
        <f>imported_by_month!KP30</f>
        <v>3330.5566104453551</v>
      </c>
      <c r="C29" s="29">
        <f>VLOOKUP(A29,'Artes Links'!$C$2:$I$697,7,0)</f>
        <v>500</v>
      </c>
      <c r="D29" s="29">
        <f>VLOOKUP(A29,'WW Retailer Subtotal'!$S$2:$T$106,2,0)</f>
        <v>624</v>
      </c>
      <c r="E29" s="18">
        <v>201.40014392190099</v>
      </c>
      <c r="F29" s="29">
        <f t="shared" si="0"/>
        <v>4655.9567543672565</v>
      </c>
      <c r="G29" s="29">
        <f t="shared" si="1"/>
        <v>1325.400143921901</v>
      </c>
      <c r="H29" s="29">
        <f t="shared" si="2"/>
        <v>825.40014392190096</v>
      </c>
      <c r="J29" s="17"/>
      <c r="K29" s="18"/>
    </row>
    <row r="30" spans="1:11" x14ac:dyDescent="0.25">
      <c r="A30" t="s">
        <v>711</v>
      </c>
      <c r="B30" s="29">
        <f>imported_by_month!KP31</f>
        <v>3330.5566104453551</v>
      </c>
      <c r="C30" s="29">
        <f>VLOOKUP(A30,'Artes Links'!$C$2:$I$697,7,0)</f>
        <v>385</v>
      </c>
      <c r="D30" s="29">
        <f>VLOOKUP(A30,'WW Retailer Subtotal'!$S$2:$T$106,2,0)</f>
        <v>354</v>
      </c>
      <c r="E30" s="18">
        <v>202.74214980694001</v>
      </c>
      <c r="F30" s="29">
        <f t="shared" si="0"/>
        <v>4272.2987602522953</v>
      </c>
      <c r="G30" s="29">
        <f t="shared" si="1"/>
        <v>941.74214980694001</v>
      </c>
      <c r="H30" s="29">
        <f t="shared" si="2"/>
        <v>556.74214980694001</v>
      </c>
      <c r="J30" s="17"/>
      <c r="K30" s="18"/>
    </row>
    <row r="31" spans="1:11" x14ac:dyDescent="0.25">
      <c r="A31" t="s">
        <v>281</v>
      </c>
      <c r="B31" s="29">
        <f>imported_by_month!KP32</f>
        <v>3330.5566104453551</v>
      </c>
      <c r="C31" s="29">
        <f>VLOOKUP(A31,'Artes Links'!$C$2:$I$697,7,0)</f>
        <v>580</v>
      </c>
      <c r="D31" s="29">
        <f>VLOOKUP(A31,'WW Retailer Subtotal'!$S$2:$T$106,2,0)</f>
        <v>624</v>
      </c>
      <c r="E31" s="18">
        <v>329.34497634439151</v>
      </c>
      <c r="F31" s="29">
        <f t="shared" si="0"/>
        <v>4863.9015867897469</v>
      </c>
      <c r="G31" s="29">
        <f t="shared" si="1"/>
        <v>1533.3449763443914</v>
      </c>
      <c r="H31" s="29">
        <f t="shared" si="2"/>
        <v>953.34497634439151</v>
      </c>
      <c r="J31" s="17"/>
      <c r="K31" s="18"/>
    </row>
    <row r="32" spans="1:11" x14ac:dyDescent="0.25">
      <c r="A32" t="s">
        <v>294</v>
      </c>
      <c r="B32" s="29">
        <f>imported_by_month!KP33</f>
        <v>3330.5566104453551</v>
      </c>
      <c r="C32" s="29">
        <f>VLOOKUP(A32,'Artes Links'!$C$2:$I$697,7,0)</f>
        <v>580</v>
      </c>
      <c r="D32" s="29">
        <f>VLOOKUP(A32,'WW Retailer Subtotal'!$S$2:$T$106,2,0)</f>
        <v>130</v>
      </c>
      <c r="E32" s="18">
        <v>427.17322762527698</v>
      </c>
      <c r="F32" s="29">
        <f t="shared" si="0"/>
        <v>4467.7298380706325</v>
      </c>
      <c r="G32" s="29">
        <f t="shared" si="1"/>
        <v>1137.1732276252769</v>
      </c>
      <c r="H32" s="29">
        <f t="shared" si="2"/>
        <v>557.17322762527692</v>
      </c>
      <c r="J32" s="17"/>
      <c r="K32" s="18"/>
    </row>
    <row r="33" spans="1:11" x14ac:dyDescent="0.25">
      <c r="A33" t="s">
        <v>309</v>
      </c>
      <c r="B33" s="29">
        <f>imported_by_month!KP34</f>
        <v>3330.5566104453551</v>
      </c>
      <c r="C33" s="29">
        <f>VLOOKUP(A33,'Artes Links'!$C$2:$I$697,7,0)</f>
        <v>385</v>
      </c>
      <c r="D33" s="29">
        <f>VLOOKUP(A33,'WW Retailer Subtotal'!$S$2:$T$106,2,0)</f>
        <v>578</v>
      </c>
      <c r="E33" s="18">
        <v>141.25156379087099</v>
      </c>
      <c r="F33" s="29">
        <f t="shared" si="0"/>
        <v>4434.8081742362265</v>
      </c>
      <c r="G33" s="29">
        <f t="shared" si="1"/>
        <v>1104.2515637908709</v>
      </c>
      <c r="H33" s="29">
        <f t="shared" si="2"/>
        <v>719.25156379087093</v>
      </c>
      <c r="J33" s="17"/>
      <c r="K33" s="18"/>
    </row>
    <row r="34" spans="1:11" x14ac:dyDescent="0.25">
      <c r="A34" t="s">
        <v>325</v>
      </c>
      <c r="B34" s="29">
        <f>imported_by_month!KP35</f>
        <v>3330.5566104453551</v>
      </c>
      <c r="C34" s="29">
        <f>VLOOKUP(A34,'Artes Links'!$C$2:$I$697,7,0)</f>
        <v>385</v>
      </c>
      <c r="D34" s="29">
        <f>VLOOKUP(A34,'WW Retailer Subtotal'!$S$2:$T$106,2,0)</f>
        <v>130</v>
      </c>
      <c r="E34" s="18">
        <v>254.601235288373</v>
      </c>
      <c r="F34" s="29">
        <f t="shared" ref="F34:F65" si="3">SUM(B34:E34)</f>
        <v>4100.1578457337282</v>
      </c>
      <c r="G34" s="29">
        <f t="shared" ref="G34:G65" si="4">SUM(C34:E34)</f>
        <v>769.601235288373</v>
      </c>
      <c r="H34" s="29">
        <f t="shared" ref="H34:H65" si="5">SUM(D34:E34)</f>
        <v>384.601235288373</v>
      </c>
      <c r="J34" s="17"/>
      <c r="K34" s="18"/>
    </row>
    <row r="35" spans="1:11" x14ac:dyDescent="0.25">
      <c r="A35" t="s">
        <v>601</v>
      </c>
      <c r="B35" s="29">
        <f>imported_by_month!KP36</f>
        <v>3330.5566104453551</v>
      </c>
      <c r="C35" s="29">
        <f>VLOOKUP(A35,'Artes Links'!$C$2:$I$697,7,0)</f>
        <v>500</v>
      </c>
      <c r="D35" s="29">
        <f>VLOOKUP(A35,'WW Retailer Subtotal'!$S$2:$T$106,2,0)</f>
        <v>624</v>
      </c>
      <c r="E35" s="18">
        <v>211.94110708979599</v>
      </c>
      <c r="F35" s="29">
        <f t="shared" si="3"/>
        <v>4666.4977175351514</v>
      </c>
      <c r="G35" s="29">
        <f t="shared" si="4"/>
        <v>1335.9411070897959</v>
      </c>
      <c r="H35" s="29">
        <f t="shared" si="5"/>
        <v>835.94110708979599</v>
      </c>
      <c r="J35" s="17"/>
      <c r="K35" s="18"/>
    </row>
    <row r="36" spans="1:11" x14ac:dyDescent="0.25">
      <c r="A36" t="s">
        <v>602</v>
      </c>
      <c r="B36" s="29">
        <f>imported_by_month!KP37</f>
        <v>3330.5566104453551</v>
      </c>
      <c r="C36" s="29">
        <f>VLOOKUP(A36,'Artes Links'!$C$2:$I$697,7,0)</f>
        <v>385</v>
      </c>
      <c r="D36" s="29">
        <f>VLOOKUP(A36,'WW Retailer Subtotal'!$S$2:$T$106,2,0)</f>
        <v>130</v>
      </c>
      <c r="E36" s="18">
        <v>411.48707038124502</v>
      </c>
      <c r="F36" s="29">
        <f t="shared" si="3"/>
        <v>4257.0436808266004</v>
      </c>
      <c r="G36" s="29">
        <f t="shared" si="4"/>
        <v>926.48707038124508</v>
      </c>
      <c r="H36" s="29">
        <f t="shared" si="5"/>
        <v>541.48707038124508</v>
      </c>
      <c r="J36" s="17"/>
      <c r="K36" s="18"/>
    </row>
    <row r="37" spans="1:11" x14ac:dyDescent="0.25">
      <c r="A37" t="s">
        <v>314</v>
      </c>
      <c r="B37" s="29">
        <f>imported_by_month!KP38</f>
        <v>3330.5566104453551</v>
      </c>
      <c r="C37" s="29">
        <f>VLOOKUP(A37,'Artes Links'!$C$2:$I$697,7,0)</f>
        <v>385</v>
      </c>
      <c r="D37" s="29">
        <f>VLOOKUP(A37,'WW Retailer Subtotal'!$S$2:$T$106,2,0)</f>
        <v>2698.5</v>
      </c>
      <c r="E37" s="18">
        <v>301.44769108814802</v>
      </c>
      <c r="F37" s="29">
        <f t="shared" si="3"/>
        <v>6715.5043015335032</v>
      </c>
      <c r="G37" s="29">
        <f t="shared" si="4"/>
        <v>3384.9476910881481</v>
      </c>
      <c r="H37" s="29">
        <f t="shared" si="5"/>
        <v>2999.9476910881481</v>
      </c>
      <c r="J37" s="17"/>
      <c r="K37" s="18"/>
    </row>
    <row r="38" spans="1:11" x14ac:dyDescent="0.25">
      <c r="A38" t="s">
        <v>603</v>
      </c>
      <c r="B38" s="29">
        <f>imported_by_month!KP39</f>
        <v>3330.5566104453551</v>
      </c>
      <c r="C38" s="29">
        <f>VLOOKUP(A38,'Artes Links'!$C$2:$I$697,7,0)</f>
        <v>500</v>
      </c>
      <c r="D38" s="29">
        <f>VLOOKUP(A38,'WW Retailer Subtotal'!$S$2:$T$106,2,0)</f>
        <v>601</v>
      </c>
      <c r="E38" s="18">
        <v>167.40434965719999</v>
      </c>
      <c r="F38" s="29">
        <f t="shared" si="3"/>
        <v>4598.9609601025559</v>
      </c>
      <c r="G38" s="29">
        <f t="shared" si="4"/>
        <v>1268.4043496571999</v>
      </c>
      <c r="H38" s="29">
        <f t="shared" si="5"/>
        <v>768.40434965719999</v>
      </c>
      <c r="J38" s="17"/>
      <c r="K38" s="18"/>
    </row>
    <row r="39" spans="1:11" x14ac:dyDescent="0.25">
      <c r="A39" t="s">
        <v>712</v>
      </c>
      <c r="B39" s="29">
        <f>imported_by_month!KP40</f>
        <v>3330.5566104453551</v>
      </c>
      <c r="C39" s="29">
        <f>VLOOKUP(A39,'Artes Links'!$C$2:$I$697,7,0)</f>
        <v>0</v>
      </c>
      <c r="D39" s="29">
        <f>VLOOKUP(A39,'WW Retailer Subtotal'!$S$2:$T$106,2,0)</f>
        <v>130</v>
      </c>
      <c r="E39" s="18">
        <v>296.72509494575098</v>
      </c>
      <c r="F39" s="29">
        <f t="shared" si="3"/>
        <v>3757.2817053911062</v>
      </c>
      <c r="G39" s="29">
        <f t="shared" si="4"/>
        <v>426.72509494575098</v>
      </c>
      <c r="H39" s="29">
        <f t="shared" si="5"/>
        <v>426.72509494575098</v>
      </c>
      <c r="J39" s="17"/>
      <c r="K39" s="18"/>
    </row>
    <row r="40" spans="1:11" x14ac:dyDescent="0.25">
      <c r="A40" t="s">
        <v>354</v>
      </c>
      <c r="B40" s="29">
        <f>imported_by_month!KP41</f>
        <v>3330.5566104453551</v>
      </c>
      <c r="C40" s="29">
        <f>VLOOKUP(A40,'Artes Links'!$C$2:$I$697,7,0)</f>
        <v>385</v>
      </c>
      <c r="D40" s="29">
        <f>VLOOKUP(A40,'WW Retailer Subtotal'!$S$2:$T$106,2,0)</f>
        <v>130</v>
      </c>
      <c r="E40" s="18">
        <v>572.42739057663402</v>
      </c>
      <c r="F40" s="29">
        <f t="shared" si="3"/>
        <v>4417.9840010219887</v>
      </c>
      <c r="G40" s="29">
        <f t="shared" si="4"/>
        <v>1087.427390576634</v>
      </c>
      <c r="H40" s="29">
        <f t="shared" si="5"/>
        <v>702.42739057663402</v>
      </c>
      <c r="J40" s="17"/>
      <c r="K40" s="18"/>
    </row>
    <row r="41" spans="1:11" x14ac:dyDescent="0.25">
      <c r="A41" t="s">
        <v>359</v>
      </c>
      <c r="B41" s="29">
        <f>imported_by_month!KP42</f>
        <v>3330.5566104453551</v>
      </c>
      <c r="C41" s="29">
        <f>VLOOKUP(A41,'Artes Links'!$C$2:$I$697,7,0)</f>
        <v>385</v>
      </c>
      <c r="D41" s="29">
        <f>VLOOKUP(A41,'WW Retailer Subtotal'!$S$2:$T$106,2,0)</f>
        <v>578</v>
      </c>
      <c r="E41" s="18">
        <v>522.75641249395596</v>
      </c>
      <c r="F41" s="29">
        <f t="shared" si="3"/>
        <v>4816.3130229393118</v>
      </c>
      <c r="G41" s="29">
        <f t="shared" si="4"/>
        <v>1485.7564124939558</v>
      </c>
      <c r="H41" s="29">
        <f t="shared" si="5"/>
        <v>1100.7564124939558</v>
      </c>
      <c r="J41" s="17"/>
      <c r="K41" s="18"/>
    </row>
    <row r="42" spans="1:11" x14ac:dyDescent="0.25">
      <c r="A42" t="s">
        <v>745</v>
      </c>
      <c r="B42" s="29">
        <f>imported_by_month!KP43</f>
        <v>3330.5566104453551</v>
      </c>
      <c r="C42" s="29">
        <v>0</v>
      </c>
      <c r="D42" s="29">
        <v>0</v>
      </c>
      <c r="E42" s="18">
        <v>236.64427552875799</v>
      </c>
      <c r="F42" s="29">
        <f t="shared" si="3"/>
        <v>3567.2008859741131</v>
      </c>
      <c r="G42" s="29">
        <f t="shared" si="4"/>
        <v>236.64427552875799</v>
      </c>
      <c r="H42" s="29">
        <f t="shared" si="5"/>
        <v>236.64427552875799</v>
      </c>
      <c r="J42" s="17"/>
      <c r="K42" s="18"/>
    </row>
    <row r="43" spans="1:11" x14ac:dyDescent="0.25">
      <c r="A43" t="s">
        <v>207</v>
      </c>
      <c r="B43" s="29">
        <f>imported_by_month!KP44</f>
        <v>3330.5566104453551</v>
      </c>
      <c r="C43" s="29">
        <f>VLOOKUP(A43,'Artes Links'!$C$2:$I$697,7,0)</f>
        <v>0</v>
      </c>
      <c r="D43" s="29">
        <f>VLOOKUP(A43,'WW Retailer Subtotal'!$S$2:$T$106,2,0)</f>
        <v>130</v>
      </c>
      <c r="E43" s="18">
        <v>0</v>
      </c>
      <c r="F43" s="29">
        <f t="shared" si="3"/>
        <v>3460.5566104453551</v>
      </c>
      <c r="G43" s="29">
        <f t="shared" si="4"/>
        <v>130</v>
      </c>
      <c r="H43" s="29">
        <f t="shared" si="5"/>
        <v>130</v>
      </c>
      <c r="J43" s="17"/>
      <c r="K43" s="18"/>
    </row>
    <row r="44" spans="1:11" x14ac:dyDescent="0.25">
      <c r="A44" t="s">
        <v>606</v>
      </c>
      <c r="B44" s="29">
        <f>imported_by_month!KP45</f>
        <v>3330.5566104453551</v>
      </c>
      <c r="C44" s="29">
        <f>VLOOKUP(A44,'Artes Links'!$C$2:$I$697,7,0)</f>
        <v>0</v>
      </c>
      <c r="D44" s="29">
        <f>VLOOKUP(A44,'WW Retailer Subtotal'!$S$2:$T$106,2,0)</f>
        <v>130</v>
      </c>
      <c r="E44" s="18">
        <v>0</v>
      </c>
      <c r="F44" s="29">
        <f t="shared" si="3"/>
        <v>3460.5566104453551</v>
      </c>
      <c r="G44" s="29">
        <f t="shared" si="4"/>
        <v>130</v>
      </c>
      <c r="H44" s="29">
        <f t="shared" si="5"/>
        <v>130</v>
      </c>
      <c r="J44" s="17"/>
      <c r="K44" s="18"/>
    </row>
    <row r="45" spans="1:11" x14ac:dyDescent="0.25">
      <c r="A45" t="s">
        <v>607</v>
      </c>
      <c r="B45" s="29">
        <f>imported_by_month!KP46</f>
        <v>3330.5566104453551</v>
      </c>
      <c r="C45" s="29">
        <v>0</v>
      </c>
      <c r="D45" s="29">
        <f>VLOOKUP(A45,'WW Retailer Subtotal'!$S$2:$T$106,2,0)</f>
        <v>130</v>
      </c>
      <c r="E45" s="18">
        <v>0</v>
      </c>
      <c r="F45" s="29">
        <f t="shared" si="3"/>
        <v>3460.5566104453551</v>
      </c>
      <c r="G45" s="29">
        <f t="shared" si="4"/>
        <v>130</v>
      </c>
      <c r="H45" s="29">
        <f t="shared" si="5"/>
        <v>130</v>
      </c>
      <c r="J45" s="17"/>
      <c r="K45" s="18"/>
    </row>
    <row r="46" spans="1:11" x14ac:dyDescent="0.25">
      <c r="A46" t="s">
        <v>608</v>
      </c>
      <c r="B46" s="29">
        <f>imported_by_month!KP47</f>
        <v>3330.5566104453551</v>
      </c>
      <c r="C46" s="29">
        <f>VLOOKUP(A46,'Artes Links'!$C$2:$I$697,7,0)</f>
        <v>385</v>
      </c>
      <c r="D46" s="29">
        <v>0</v>
      </c>
      <c r="E46" s="18">
        <v>274.310160994005</v>
      </c>
      <c r="F46" s="29">
        <f t="shared" si="3"/>
        <v>3989.86677143936</v>
      </c>
      <c r="G46" s="29">
        <f t="shared" si="4"/>
        <v>659.31016099400495</v>
      </c>
      <c r="H46" s="29">
        <f t="shared" si="5"/>
        <v>274.310160994005</v>
      </c>
      <c r="J46" s="17"/>
      <c r="K46" s="18"/>
    </row>
    <row r="47" spans="1:11" x14ac:dyDescent="0.25">
      <c r="A47" t="s">
        <v>714</v>
      </c>
      <c r="B47" s="29">
        <f>imported_by_month!KP48</f>
        <v>3330.5566104453551</v>
      </c>
      <c r="C47" s="29">
        <f>VLOOKUP(A47,'Artes Links'!$C$2:$I$697,7,0)</f>
        <v>500</v>
      </c>
      <c r="D47" s="29">
        <f>VLOOKUP(A47,'WW Retailer Subtotal'!$S$2:$T$106,2,0)</f>
        <v>624</v>
      </c>
      <c r="E47" s="18">
        <v>2531.2088813428109</v>
      </c>
      <c r="F47" s="29">
        <f t="shared" si="3"/>
        <v>6985.7654917881664</v>
      </c>
      <c r="G47" s="29">
        <f t="shared" si="4"/>
        <v>3655.2088813428109</v>
      </c>
      <c r="H47" s="29">
        <f t="shared" si="5"/>
        <v>3155.2088813428109</v>
      </c>
      <c r="J47" s="17"/>
      <c r="K47" s="18"/>
    </row>
    <row r="48" spans="1:11" x14ac:dyDescent="0.25">
      <c r="A48" t="s">
        <v>715</v>
      </c>
      <c r="B48" s="29">
        <f>imported_by_month!KP49</f>
        <v>3330.5566104453551</v>
      </c>
      <c r="C48" s="29">
        <f>VLOOKUP(A48,'Artes Links'!$C$2:$I$697,7,0)</f>
        <v>385</v>
      </c>
      <c r="D48" s="29">
        <f>VLOOKUP(A48,'WW Retailer Subtotal'!$S$2:$T$106,2,0)</f>
        <v>578</v>
      </c>
      <c r="E48" s="18">
        <v>194.06103593887499</v>
      </c>
      <c r="F48" s="29">
        <f t="shared" si="3"/>
        <v>4487.6176463842303</v>
      </c>
      <c r="G48" s="29">
        <f t="shared" si="4"/>
        <v>1157.061035938875</v>
      </c>
      <c r="H48" s="29">
        <f t="shared" si="5"/>
        <v>772.06103593887497</v>
      </c>
      <c r="J48" s="17"/>
      <c r="K48" s="18"/>
    </row>
    <row r="49" spans="1:11" x14ac:dyDescent="0.25">
      <c r="A49" t="s">
        <v>716</v>
      </c>
      <c r="B49" s="29">
        <f>imported_by_month!KP50</f>
        <v>3330.5566104453551</v>
      </c>
      <c r="C49" s="29">
        <f>VLOOKUP(A49,'Artes Links'!$C$2:$I$697,7,0)</f>
        <v>385</v>
      </c>
      <c r="D49" s="29">
        <f>VLOOKUP(A49,'WW Retailer Subtotal'!$S$2:$T$106,2,0)</f>
        <v>354</v>
      </c>
      <c r="E49" s="18">
        <v>471.78167089149798</v>
      </c>
      <c r="F49" s="29">
        <f t="shared" si="3"/>
        <v>4541.3382813368535</v>
      </c>
      <c r="G49" s="29">
        <f t="shared" si="4"/>
        <v>1210.7816708914979</v>
      </c>
      <c r="H49" s="29">
        <f t="shared" si="5"/>
        <v>825.78167089149792</v>
      </c>
      <c r="J49" s="17"/>
      <c r="K49" s="18"/>
    </row>
    <row r="50" spans="1:11" x14ac:dyDescent="0.25">
      <c r="A50" t="s">
        <v>619</v>
      </c>
      <c r="B50" s="29">
        <f>imported_by_month!KP51</f>
        <v>3330.5566104453551</v>
      </c>
      <c r="C50" s="29">
        <f>VLOOKUP(A50,'Artes Links'!$C$2:$I$697,7,0)</f>
        <v>500</v>
      </c>
      <c r="D50" s="29">
        <f>VLOOKUP(A50,'WW Retailer Subtotal'!$S$2:$T$106,2,0)</f>
        <v>624</v>
      </c>
      <c r="E50" s="18">
        <v>236.55767836093699</v>
      </c>
      <c r="F50" s="29">
        <f t="shared" si="3"/>
        <v>4691.1142888062923</v>
      </c>
      <c r="G50" s="29">
        <f t="shared" si="4"/>
        <v>1360.557678360937</v>
      </c>
      <c r="H50" s="29">
        <f t="shared" si="5"/>
        <v>860.55767836093696</v>
      </c>
      <c r="J50" s="17"/>
      <c r="K50" s="18"/>
    </row>
    <row r="51" spans="1:11" x14ac:dyDescent="0.25">
      <c r="A51" t="s">
        <v>620</v>
      </c>
      <c r="B51" s="29">
        <f>imported_by_month!KP52</f>
        <v>3330.5566104453551</v>
      </c>
      <c r="C51" s="29">
        <f>VLOOKUP(A51,'Artes Links'!$C$2:$I$697,7,0)</f>
        <v>385</v>
      </c>
      <c r="D51" s="29">
        <f>VLOOKUP(A51,'WW Retailer Subtotal'!$S$2:$T$106,2,0)</f>
        <v>130</v>
      </c>
      <c r="E51" s="18">
        <v>180.73508867312199</v>
      </c>
      <c r="F51" s="29">
        <f t="shared" si="3"/>
        <v>4026.291699118477</v>
      </c>
      <c r="G51" s="29">
        <f t="shared" si="4"/>
        <v>695.73508867312194</v>
      </c>
      <c r="H51" s="29">
        <f t="shared" si="5"/>
        <v>310.73508867312199</v>
      </c>
      <c r="J51" s="17"/>
      <c r="K51" s="18"/>
    </row>
    <row r="52" spans="1:11" x14ac:dyDescent="0.25">
      <c r="A52" t="s">
        <v>717</v>
      </c>
      <c r="B52" s="29">
        <f>imported_by_month!KP53</f>
        <v>3330.5566104453551</v>
      </c>
      <c r="C52" s="29">
        <f>VLOOKUP(A52,'Artes Links'!$C$2:$I$697,7,0)</f>
        <v>500</v>
      </c>
      <c r="D52" s="29">
        <f>VLOOKUP(A52,'WW Retailer Subtotal'!$S$2:$T$106,2,0)</f>
        <v>601</v>
      </c>
      <c r="E52" s="18">
        <v>426.74861981572002</v>
      </c>
      <c r="F52" s="29">
        <f t="shared" si="3"/>
        <v>4858.3052302610758</v>
      </c>
      <c r="G52" s="29">
        <f t="shared" si="4"/>
        <v>1527.7486198157201</v>
      </c>
      <c r="H52" s="29">
        <f t="shared" si="5"/>
        <v>1027.7486198157201</v>
      </c>
      <c r="J52" s="17"/>
      <c r="K52" s="18"/>
    </row>
    <row r="53" spans="1:11" x14ac:dyDescent="0.25">
      <c r="A53" t="s">
        <v>718</v>
      </c>
      <c r="B53" s="29">
        <f>imported_by_month!KP54</f>
        <v>3330.5566104453551</v>
      </c>
      <c r="C53" s="29">
        <f>VLOOKUP(A53,'Artes Links'!$C$2:$I$697,7,0)</f>
        <v>500</v>
      </c>
      <c r="D53" s="29">
        <f>VLOOKUP(A53,'WW Retailer Subtotal'!$S$2:$T$106,2,0)</f>
        <v>624</v>
      </c>
      <c r="E53" s="18">
        <v>819.26359951323093</v>
      </c>
      <c r="F53" s="29">
        <f t="shared" si="3"/>
        <v>5273.8202099585869</v>
      </c>
      <c r="G53" s="29">
        <f t="shared" si="4"/>
        <v>1943.2635995132309</v>
      </c>
      <c r="H53" s="29">
        <f t="shared" si="5"/>
        <v>1443.2635995132309</v>
      </c>
      <c r="J53" s="17"/>
      <c r="K53" s="18"/>
    </row>
    <row r="54" spans="1:11" x14ac:dyDescent="0.25">
      <c r="A54" t="s">
        <v>624</v>
      </c>
      <c r="B54" s="29">
        <f>imported_by_month!KP55</f>
        <v>3330.5566104453551</v>
      </c>
      <c r="C54" s="29">
        <f>VLOOKUP(A54,'Artes Links'!$C$2:$I$697,7,0)</f>
        <v>500</v>
      </c>
      <c r="D54" s="29">
        <f>VLOOKUP(A54,'WW Retailer Subtotal'!$S$2:$T$106,2,0)</f>
        <v>624</v>
      </c>
      <c r="E54" s="18">
        <v>251.01325095684001</v>
      </c>
      <c r="F54" s="29">
        <f t="shared" si="3"/>
        <v>4705.5698614021958</v>
      </c>
      <c r="G54" s="29">
        <f t="shared" si="4"/>
        <v>1375.01325095684</v>
      </c>
      <c r="H54" s="29">
        <f t="shared" si="5"/>
        <v>875.01325095684001</v>
      </c>
      <c r="J54" s="17"/>
      <c r="K54" s="18"/>
    </row>
    <row r="55" spans="1:11" x14ac:dyDescent="0.25">
      <c r="A55" t="s">
        <v>719</v>
      </c>
      <c r="B55" s="29">
        <f>imported_by_month!KP56</f>
        <v>3330.5566104453551</v>
      </c>
      <c r="C55" s="29">
        <f>VLOOKUP(A55,'Artes Links'!$C$2:$I$697,7,0)</f>
        <v>385</v>
      </c>
      <c r="D55" s="29">
        <f>VLOOKUP(A55,'WW Retailer Subtotal'!$S$2:$T$106,2,0)</f>
        <v>130</v>
      </c>
      <c r="E55" s="18">
        <v>1291.2027930651195</v>
      </c>
      <c r="F55" s="29">
        <f t="shared" si="3"/>
        <v>5136.7594035104748</v>
      </c>
      <c r="G55" s="29">
        <f t="shared" si="4"/>
        <v>1806.2027930651195</v>
      </c>
      <c r="H55" s="29">
        <f t="shared" si="5"/>
        <v>1421.2027930651195</v>
      </c>
      <c r="J55" s="17"/>
      <c r="K55" s="18"/>
    </row>
    <row r="56" spans="1:11" x14ac:dyDescent="0.25">
      <c r="A56" t="s">
        <v>720</v>
      </c>
      <c r="B56" s="29">
        <f>imported_by_month!KP57</f>
        <v>3330.5566104453551</v>
      </c>
      <c r="C56" s="29">
        <f>VLOOKUP(A56,'Artes Links'!$C$2:$I$697,7,0)</f>
        <v>385</v>
      </c>
      <c r="D56" s="29">
        <f>VLOOKUP(A56,'WW Retailer Subtotal'!$S$2:$T$106,2,0)</f>
        <v>130</v>
      </c>
      <c r="E56" s="18">
        <v>1418.5667539975575</v>
      </c>
      <c r="F56" s="29">
        <f t="shared" si="3"/>
        <v>5264.1233644429121</v>
      </c>
      <c r="G56" s="29">
        <f t="shared" si="4"/>
        <v>1933.5667539975575</v>
      </c>
      <c r="H56" s="29">
        <f t="shared" si="5"/>
        <v>1548.5667539975575</v>
      </c>
      <c r="J56" s="17"/>
      <c r="K56" s="18"/>
    </row>
    <row r="57" spans="1:11" x14ac:dyDescent="0.25">
      <c r="A57" t="s">
        <v>638</v>
      </c>
      <c r="B57" s="29">
        <f>imported_by_month!KP58</f>
        <v>3330.5566104453551</v>
      </c>
      <c r="C57" s="29">
        <v>0</v>
      </c>
      <c r="D57" s="29">
        <f>VLOOKUP(A57,'WW Retailer Subtotal'!$S$2:$T$106,2,0)</f>
        <v>624</v>
      </c>
      <c r="E57" s="18">
        <v>254.309453565659</v>
      </c>
      <c r="F57" s="29">
        <f t="shared" si="3"/>
        <v>4208.8660640110138</v>
      </c>
      <c r="G57" s="29">
        <f t="shared" si="4"/>
        <v>878.30945356565894</v>
      </c>
      <c r="H57" s="29">
        <f t="shared" si="5"/>
        <v>878.30945356565894</v>
      </c>
      <c r="J57" s="17"/>
      <c r="K57" s="18"/>
    </row>
    <row r="58" spans="1:11" x14ac:dyDescent="0.25">
      <c r="A58" t="s">
        <v>721</v>
      </c>
      <c r="B58" s="29">
        <f>imported_by_month!KP59</f>
        <v>3330.5566104453551</v>
      </c>
      <c r="C58" s="29">
        <f>VLOOKUP(A58,'Artes Links'!$C$2:$I$697,7,0)</f>
        <v>385</v>
      </c>
      <c r="D58" s="29">
        <f>VLOOKUP(A58,'WW Retailer Subtotal'!$S$2:$T$106,2,0)</f>
        <v>130</v>
      </c>
      <c r="E58" s="18">
        <v>2751.9626913139759</v>
      </c>
      <c r="F58" s="29">
        <f t="shared" si="3"/>
        <v>6597.519301759331</v>
      </c>
      <c r="G58" s="29">
        <f t="shared" si="4"/>
        <v>3266.9626913139759</v>
      </c>
      <c r="H58" s="29">
        <f t="shared" si="5"/>
        <v>2881.9626913139759</v>
      </c>
      <c r="J58" s="17"/>
      <c r="K58" s="18"/>
    </row>
    <row r="59" spans="1:11" x14ac:dyDescent="0.25">
      <c r="A59" t="s">
        <v>722</v>
      </c>
      <c r="B59" s="29">
        <f>imported_by_month!KP60</f>
        <v>3330.5566104453551</v>
      </c>
      <c r="C59" s="29">
        <v>0</v>
      </c>
      <c r="D59" s="29">
        <f>VLOOKUP(A59,'WW Retailer Subtotal'!$S$2:$T$106,2,0)</f>
        <v>624</v>
      </c>
      <c r="E59" s="18">
        <v>1880.127786834548</v>
      </c>
      <c r="F59" s="29">
        <f t="shared" si="3"/>
        <v>5834.6843972799034</v>
      </c>
      <c r="G59" s="29">
        <f t="shared" si="4"/>
        <v>2504.1277868345478</v>
      </c>
      <c r="H59" s="29">
        <f t="shared" si="5"/>
        <v>2504.1277868345478</v>
      </c>
      <c r="J59" s="17"/>
      <c r="K59" s="18"/>
    </row>
    <row r="60" spans="1:11" x14ac:dyDescent="0.25">
      <c r="A60" t="s">
        <v>723</v>
      </c>
      <c r="B60" s="29">
        <f>imported_by_month!KP61</f>
        <v>3330.5566104453551</v>
      </c>
      <c r="C60" s="29">
        <f>VLOOKUP(A60,'Artes Links'!$C$2:$I$697,7,0)</f>
        <v>0</v>
      </c>
      <c r="D60" s="29">
        <f>VLOOKUP(A60,'WW Retailer Subtotal'!$S$2:$T$106,2,0)</f>
        <v>130</v>
      </c>
      <c r="E60" s="18">
        <v>838.52024542287211</v>
      </c>
      <c r="F60" s="29">
        <f t="shared" si="3"/>
        <v>4299.0768558682275</v>
      </c>
      <c r="G60" s="29">
        <f t="shared" si="4"/>
        <v>968.52024542287211</v>
      </c>
      <c r="H60" s="29">
        <f t="shared" si="5"/>
        <v>968.52024542287211</v>
      </c>
      <c r="J60" s="17"/>
      <c r="K60" s="18"/>
    </row>
    <row r="61" spans="1:11" x14ac:dyDescent="0.25">
      <c r="A61" t="s">
        <v>724</v>
      </c>
      <c r="B61" s="29">
        <f>imported_by_month!KP62</f>
        <v>3330.5566104453551</v>
      </c>
      <c r="C61" s="29">
        <f>VLOOKUP(A61,'Artes Links'!$C$2:$I$697,7,0)</f>
        <v>385</v>
      </c>
      <c r="D61" s="29">
        <f>VLOOKUP(A61,'WW Retailer Subtotal'!$S$2:$T$106,2,0)</f>
        <v>354</v>
      </c>
      <c r="E61" s="18">
        <v>520.41816199836796</v>
      </c>
      <c r="F61" s="29">
        <f t="shared" si="3"/>
        <v>4589.9747724437229</v>
      </c>
      <c r="G61" s="29">
        <f t="shared" si="4"/>
        <v>1259.4181619983679</v>
      </c>
      <c r="H61" s="29">
        <f t="shared" si="5"/>
        <v>874.41816199836796</v>
      </c>
      <c r="J61" s="17"/>
      <c r="K61" s="18"/>
    </row>
    <row r="62" spans="1:11" x14ac:dyDescent="0.25">
      <c r="A62" t="s">
        <v>725</v>
      </c>
      <c r="B62" s="29">
        <f>imported_by_month!KP63</f>
        <v>3330.5566104453551</v>
      </c>
      <c r="C62" s="29">
        <f>VLOOKUP(A62,'Artes Links'!$C$2:$I$697,7,0)</f>
        <v>385</v>
      </c>
      <c r="D62" s="29">
        <f>VLOOKUP(A62,'WW Retailer Subtotal'!$S$2:$T$106,2,0)</f>
        <v>624</v>
      </c>
      <c r="E62" s="18">
        <v>1892.8001158489999</v>
      </c>
      <c r="F62" s="29">
        <f t="shared" si="3"/>
        <v>6232.3567262943552</v>
      </c>
      <c r="G62" s="29">
        <f t="shared" si="4"/>
        <v>2901.8001158489997</v>
      </c>
      <c r="H62" s="29">
        <f t="shared" si="5"/>
        <v>2516.8001158489997</v>
      </c>
      <c r="J62" s="17"/>
      <c r="K62" s="18"/>
    </row>
    <row r="63" spans="1:11" x14ac:dyDescent="0.25">
      <c r="A63" t="s">
        <v>726</v>
      </c>
      <c r="B63" s="29">
        <f>imported_by_month!KP64</f>
        <v>3330.5566104453551</v>
      </c>
      <c r="C63" s="29">
        <f>VLOOKUP(A63,'Artes Links'!$C$2:$I$697,7,0)</f>
        <v>500</v>
      </c>
      <c r="D63" s="29">
        <f>VLOOKUP(A63,'WW Retailer Subtotal'!$S$2:$T$106,2,0)</f>
        <v>624</v>
      </c>
      <c r="E63" s="18">
        <v>-1981.8993843205858</v>
      </c>
      <c r="F63" s="29">
        <f t="shared" si="3"/>
        <v>2472.6572261247697</v>
      </c>
      <c r="G63" s="29">
        <f t="shared" si="4"/>
        <v>-857.8993843205858</v>
      </c>
      <c r="H63" s="29">
        <f t="shared" si="5"/>
        <v>-1357.8993843205858</v>
      </c>
      <c r="J63" s="17"/>
      <c r="K63" s="18"/>
    </row>
    <row r="64" spans="1:11" x14ac:dyDescent="0.25">
      <c r="A64" t="s">
        <v>727</v>
      </c>
      <c r="B64" s="29">
        <f>imported_by_month!KP65</f>
        <v>3330.5566104453551</v>
      </c>
      <c r="C64" s="29">
        <f>VLOOKUP(A64,'Artes Links'!$C$2:$I$697,7,0)</f>
        <v>500</v>
      </c>
      <c r="D64" s="29">
        <f>VLOOKUP(A64,'WW Retailer Subtotal'!$S$2:$T$106,2,0)</f>
        <v>601</v>
      </c>
      <c r="E64" s="18">
        <v>1188.626904277103</v>
      </c>
      <c r="F64" s="29">
        <f t="shared" si="3"/>
        <v>5620.1835147224583</v>
      </c>
      <c r="G64" s="29">
        <f t="shared" si="4"/>
        <v>2289.6269042771028</v>
      </c>
      <c r="H64" s="29">
        <f t="shared" si="5"/>
        <v>1789.626904277103</v>
      </c>
      <c r="J64" s="17"/>
      <c r="K64" s="18"/>
    </row>
    <row r="65" spans="1:11" x14ac:dyDescent="0.25">
      <c r="A65" t="s">
        <v>667</v>
      </c>
      <c r="B65" s="29">
        <f>imported_by_month!KP66</f>
        <v>3330.5566104453551</v>
      </c>
      <c r="C65" s="29">
        <f>VLOOKUP(A65,'Artes Links'!$C$2:$I$697,7,0)</f>
        <v>385</v>
      </c>
      <c r="D65" s="29">
        <f>VLOOKUP(A65,'WW Retailer Subtotal'!$S$2:$T$106,2,0)</f>
        <v>130</v>
      </c>
      <c r="E65" s="18">
        <v>564.34453606548504</v>
      </c>
      <c r="F65" s="29">
        <f t="shared" si="3"/>
        <v>4409.9011465108397</v>
      </c>
      <c r="G65" s="29">
        <f t="shared" si="4"/>
        <v>1079.344536065485</v>
      </c>
      <c r="H65" s="29">
        <f t="shared" si="5"/>
        <v>694.34453606548504</v>
      </c>
      <c r="J65" s="17"/>
      <c r="K65" s="18"/>
    </row>
    <row r="66" spans="1:11" x14ac:dyDescent="0.25">
      <c r="A66" t="s">
        <v>668</v>
      </c>
      <c r="B66" s="29">
        <f>imported_by_month!KP67</f>
        <v>3330.5566104453551</v>
      </c>
      <c r="C66" s="29">
        <v>0</v>
      </c>
      <c r="D66" s="29">
        <f>VLOOKUP(A66,'WW Retailer Subtotal'!$S$2:$T$106,2,0)</f>
        <v>130</v>
      </c>
      <c r="E66" s="18">
        <v>226.457655348385</v>
      </c>
      <c r="F66" s="29">
        <f t="shared" ref="F66:F89" si="6">SUM(B66:E66)</f>
        <v>3687.0142657937399</v>
      </c>
      <c r="G66" s="29">
        <f t="shared" ref="G66:G89" si="7">SUM(C66:E66)</f>
        <v>356.457655348385</v>
      </c>
      <c r="H66" s="29">
        <f t="shared" ref="H66:H89" si="8">SUM(D66:E66)</f>
        <v>356.457655348385</v>
      </c>
      <c r="J66" s="17"/>
      <c r="K66" s="18"/>
    </row>
    <row r="67" spans="1:11" x14ac:dyDescent="0.25">
      <c r="A67" t="s">
        <v>669</v>
      </c>
      <c r="B67" s="29">
        <f>imported_by_month!KP68</f>
        <v>3330.5566104453551</v>
      </c>
      <c r="C67" s="29">
        <v>0</v>
      </c>
      <c r="D67" s="29">
        <f>VLOOKUP(A67,'WW Retailer Subtotal'!$S$2:$T$106,2,0)</f>
        <v>130</v>
      </c>
      <c r="E67" s="18">
        <v>243.706590111292</v>
      </c>
      <c r="F67" s="29">
        <f t="shared" si="6"/>
        <v>3704.263200556647</v>
      </c>
      <c r="G67" s="29">
        <f t="shared" si="7"/>
        <v>373.70659011129203</v>
      </c>
      <c r="H67" s="29">
        <f t="shared" si="8"/>
        <v>373.70659011129203</v>
      </c>
      <c r="J67" s="17"/>
      <c r="K67" s="18"/>
    </row>
    <row r="68" spans="1:11" x14ac:dyDescent="0.25">
      <c r="A68" t="s">
        <v>670</v>
      </c>
      <c r="B68" s="29">
        <f>imported_by_month!KP69</f>
        <v>3330.5566104453551</v>
      </c>
      <c r="C68" s="29">
        <v>0</v>
      </c>
      <c r="D68" s="29">
        <v>0</v>
      </c>
      <c r="E68" s="18">
        <v>256.27100643158201</v>
      </c>
      <c r="F68" s="29">
        <f t="shared" si="6"/>
        <v>3586.8276168769371</v>
      </c>
      <c r="G68" s="29">
        <f t="shared" si="7"/>
        <v>256.27100643158201</v>
      </c>
      <c r="H68" s="29">
        <f t="shared" si="8"/>
        <v>256.27100643158201</v>
      </c>
      <c r="J68" s="17"/>
      <c r="K68" s="18"/>
    </row>
    <row r="69" spans="1:11" x14ac:dyDescent="0.25">
      <c r="A69" t="s">
        <v>671</v>
      </c>
      <c r="B69" s="29">
        <f>imported_by_month!KP70</f>
        <v>3330.5566104453551</v>
      </c>
      <c r="C69" s="29">
        <f>VLOOKUP(A69,'Artes Links'!$C$2:$I$697,7,0)</f>
        <v>0</v>
      </c>
      <c r="D69" s="29">
        <f>VLOOKUP(A69,'WW Retailer Subtotal'!$S$2:$T$106,2,0)</f>
        <v>601</v>
      </c>
      <c r="E69" s="18">
        <v>223.714307946883</v>
      </c>
      <c r="F69" s="29">
        <f t="shared" si="6"/>
        <v>4155.2709183922379</v>
      </c>
      <c r="G69" s="29">
        <f t="shared" si="7"/>
        <v>824.71430794688297</v>
      </c>
      <c r="H69" s="29">
        <f t="shared" si="8"/>
        <v>824.71430794688297</v>
      </c>
      <c r="J69" s="17"/>
      <c r="K69" s="18"/>
    </row>
    <row r="70" spans="1:11" x14ac:dyDescent="0.25">
      <c r="A70" t="s">
        <v>40</v>
      </c>
      <c r="B70" s="29">
        <f>imported_by_month!KP71</f>
        <v>3330.5566104453551</v>
      </c>
      <c r="C70" s="29">
        <f>VLOOKUP(A70,'Artes Links'!$C$2:$I$697,7,0)</f>
        <v>385</v>
      </c>
      <c r="D70" s="29">
        <f>VLOOKUP(A70,'WW Retailer Subtotal'!$S$2:$T$106,2,0)</f>
        <v>130</v>
      </c>
      <c r="E70" s="18">
        <v>209.230331653267</v>
      </c>
      <c r="F70" s="29">
        <f t="shared" si="6"/>
        <v>4054.7869420986221</v>
      </c>
      <c r="G70" s="29">
        <f t="shared" si="7"/>
        <v>724.23033165326706</v>
      </c>
      <c r="H70" s="29">
        <f t="shared" si="8"/>
        <v>339.230331653267</v>
      </c>
      <c r="J70" s="17"/>
      <c r="K70" s="18"/>
    </row>
    <row r="71" spans="1:11" x14ac:dyDescent="0.25">
      <c r="A71" t="s">
        <v>672</v>
      </c>
      <c r="B71" s="29">
        <f>imported_by_month!KP72</f>
        <v>3330.5566104453551</v>
      </c>
      <c r="C71" s="29">
        <v>0</v>
      </c>
      <c r="D71" s="29">
        <f>VLOOKUP(A71,'WW Retailer Subtotal'!$S$2:$T$106,2,0)</f>
        <v>578</v>
      </c>
      <c r="E71" s="18">
        <v>200.878577988584</v>
      </c>
      <c r="F71" s="29">
        <f t="shared" si="6"/>
        <v>4109.4351884339394</v>
      </c>
      <c r="G71" s="29">
        <f t="shared" si="7"/>
        <v>778.87857798858397</v>
      </c>
      <c r="H71" s="29">
        <f t="shared" si="8"/>
        <v>778.87857798858397</v>
      </c>
      <c r="J71" s="17"/>
      <c r="K71" s="18"/>
    </row>
    <row r="72" spans="1:11" x14ac:dyDescent="0.25">
      <c r="A72" t="s">
        <v>673</v>
      </c>
      <c r="B72" s="29">
        <f>imported_by_month!KP73</f>
        <v>3330.5566104453551</v>
      </c>
      <c r="C72" s="29">
        <v>0</v>
      </c>
      <c r="D72" s="29">
        <f>VLOOKUP(A72,'WW Retailer Subtotal'!$S$2:$T$106,2,0)</f>
        <v>578</v>
      </c>
      <c r="E72" s="18">
        <v>188.60057577083299</v>
      </c>
      <c r="F72" s="29">
        <f t="shared" si="6"/>
        <v>4097.1571862161882</v>
      </c>
      <c r="G72" s="29">
        <f t="shared" si="7"/>
        <v>766.60057577083296</v>
      </c>
      <c r="H72" s="29">
        <f t="shared" si="8"/>
        <v>766.60057577083296</v>
      </c>
      <c r="J72" s="17"/>
      <c r="K72" s="18"/>
    </row>
    <row r="73" spans="1:11" x14ac:dyDescent="0.25">
      <c r="A73" t="s">
        <v>188</v>
      </c>
      <c r="B73" s="29">
        <f>imported_by_month!KP74</f>
        <v>3330.5566104453551</v>
      </c>
      <c r="C73" s="29">
        <f>VLOOKUP(A73,'Artes Links'!$C$2:$I$697,7,0)</f>
        <v>500</v>
      </c>
      <c r="D73" s="29">
        <f>VLOOKUP(A73,'WW Retailer Subtotal'!$S$2:$T$106,2,0)</f>
        <v>624</v>
      </c>
      <c r="E73" s="18">
        <v>797.13032989446504</v>
      </c>
      <c r="F73" s="29">
        <f t="shared" si="6"/>
        <v>5251.6869403398205</v>
      </c>
      <c r="G73" s="29">
        <f t="shared" si="7"/>
        <v>1921.1303298944649</v>
      </c>
      <c r="H73" s="29">
        <f t="shared" si="8"/>
        <v>1421.1303298944649</v>
      </c>
      <c r="J73" s="17"/>
      <c r="K73" s="18"/>
    </row>
    <row r="74" spans="1:11" x14ac:dyDescent="0.25">
      <c r="A74" t="s">
        <v>728</v>
      </c>
      <c r="B74" s="29">
        <f>imported_by_month!KP75</f>
        <v>3330.5566104453551</v>
      </c>
      <c r="C74" s="29">
        <f>VLOOKUP(A74,'Artes Links'!$C$2:$I$697,7,0)</f>
        <v>0</v>
      </c>
      <c r="D74" s="29">
        <f>VLOOKUP(A74,'WW Retailer Subtotal'!$S$2:$T$106,2,0)</f>
        <v>624</v>
      </c>
      <c r="E74" s="18">
        <v>1999.2112364493364</v>
      </c>
      <c r="F74" s="29">
        <f t="shared" si="6"/>
        <v>5953.7678468946915</v>
      </c>
      <c r="G74" s="29">
        <f t="shared" si="7"/>
        <v>2623.2112364493364</v>
      </c>
      <c r="H74" s="29">
        <f t="shared" si="8"/>
        <v>2623.2112364493364</v>
      </c>
      <c r="J74" s="17"/>
      <c r="K74" s="18"/>
    </row>
    <row r="75" spans="1:11" x14ac:dyDescent="0.25">
      <c r="A75" t="s">
        <v>678</v>
      </c>
      <c r="B75" s="29">
        <f>imported_by_month!KP76</f>
        <v>3330.5566104453551</v>
      </c>
      <c r="C75" s="29">
        <v>0</v>
      </c>
      <c r="D75" s="29">
        <f>VLOOKUP(A75,'WW Retailer Subtotal'!$S$2:$T$106,2,0)</f>
        <v>130</v>
      </c>
      <c r="E75" s="18">
        <v>3128.6686039187371</v>
      </c>
      <c r="F75" s="29">
        <f t="shared" si="6"/>
        <v>6589.2252143640926</v>
      </c>
      <c r="G75" s="29">
        <f t="shared" si="7"/>
        <v>3258.6686039187371</v>
      </c>
      <c r="H75" s="29">
        <f t="shared" si="8"/>
        <v>3258.6686039187371</v>
      </c>
      <c r="J75" s="17"/>
      <c r="K75" s="18"/>
    </row>
    <row r="76" spans="1:11" x14ac:dyDescent="0.25">
      <c r="A76" t="s">
        <v>679</v>
      </c>
      <c r="B76" s="29">
        <f>imported_by_month!KP77</f>
        <v>3330.5566104453551</v>
      </c>
      <c r="C76" s="29">
        <f>VLOOKUP(A76,'Artes Links'!$C$2:$I$697,7,0)</f>
        <v>385</v>
      </c>
      <c r="D76" s="29">
        <f>VLOOKUP(A76,'WW Retailer Subtotal'!$S$2:$T$106,2,0)</f>
        <v>130</v>
      </c>
      <c r="E76" s="18">
        <v>197.99663346489601</v>
      </c>
      <c r="F76" s="29">
        <f t="shared" si="6"/>
        <v>4043.5532439102512</v>
      </c>
      <c r="G76" s="29">
        <f t="shared" si="7"/>
        <v>712.99663346489604</v>
      </c>
      <c r="H76" s="29">
        <f t="shared" si="8"/>
        <v>327.99663346489604</v>
      </c>
      <c r="J76" s="17"/>
      <c r="K76" s="18"/>
    </row>
    <row r="77" spans="1:11" x14ac:dyDescent="0.25">
      <c r="A77" t="s">
        <v>680</v>
      </c>
      <c r="B77" s="29">
        <f>imported_by_month!KP78</f>
        <v>3330.5566104453551</v>
      </c>
      <c r="C77" s="29">
        <f>VLOOKUP(A77,'Artes Links'!$C$2:$I$697,7,0)</f>
        <v>0</v>
      </c>
      <c r="D77" s="29">
        <f>VLOOKUP(A77,'WW Retailer Subtotal'!$S$2:$T$106,2,0)</f>
        <v>399</v>
      </c>
      <c r="E77" s="18">
        <v>0</v>
      </c>
      <c r="F77" s="29">
        <f t="shared" si="6"/>
        <v>3729.5566104453551</v>
      </c>
      <c r="G77" s="29">
        <f t="shared" si="7"/>
        <v>399</v>
      </c>
      <c r="H77" s="29">
        <f t="shared" si="8"/>
        <v>399</v>
      </c>
      <c r="J77" s="17"/>
      <c r="K77" s="18"/>
    </row>
    <row r="78" spans="1:11" x14ac:dyDescent="0.25">
      <c r="A78" t="s">
        <v>681</v>
      </c>
      <c r="B78" s="29">
        <f>imported_by_month!KP79</f>
        <v>3330.5566104453551</v>
      </c>
      <c r="C78" s="29">
        <f>VLOOKUP(A78,'Artes Links'!$C$2:$I$697,7,0)</f>
        <v>385</v>
      </c>
      <c r="D78" s="29">
        <f>VLOOKUP(A78,'WW Retailer Subtotal'!$S$2:$T$106,2,0)</f>
        <v>130</v>
      </c>
      <c r="E78" s="18">
        <v>1133.8931397118199</v>
      </c>
      <c r="F78" s="29">
        <f t="shared" si="6"/>
        <v>4979.449750157175</v>
      </c>
      <c r="G78" s="29">
        <f t="shared" si="7"/>
        <v>1648.8931397118199</v>
      </c>
      <c r="H78" s="29">
        <f t="shared" si="8"/>
        <v>1263.8931397118199</v>
      </c>
      <c r="J78" s="17"/>
      <c r="K78" s="18"/>
    </row>
    <row r="79" spans="1:11" x14ac:dyDescent="0.25">
      <c r="A79" t="s">
        <v>682</v>
      </c>
      <c r="B79" s="29">
        <f>imported_by_month!KP80</f>
        <v>3330.5566104453551</v>
      </c>
      <c r="C79" s="29">
        <f>VLOOKUP(A79,'Artes Links'!$C$2:$I$697,7,0)</f>
        <v>500</v>
      </c>
      <c r="D79" s="29">
        <f>VLOOKUP(A79,'WW Retailer Subtotal'!$S$2:$T$106,2,0)</f>
        <v>624</v>
      </c>
      <c r="E79" s="18">
        <v>588.04607852857805</v>
      </c>
      <c r="F79" s="29">
        <f t="shared" si="6"/>
        <v>5042.6026889739333</v>
      </c>
      <c r="G79" s="29">
        <f t="shared" si="7"/>
        <v>1712.0460785285782</v>
      </c>
      <c r="H79" s="29">
        <f t="shared" si="8"/>
        <v>1212.0460785285782</v>
      </c>
      <c r="J79" s="17"/>
      <c r="K79" s="18"/>
    </row>
    <row r="80" spans="1:11" x14ac:dyDescent="0.25">
      <c r="A80" t="s">
        <v>683</v>
      </c>
      <c r="B80" s="29">
        <f>imported_by_month!KP81</f>
        <v>3330.5566104453551</v>
      </c>
      <c r="C80" s="29">
        <v>0</v>
      </c>
      <c r="D80" s="29">
        <f>VLOOKUP(A80,'WW Retailer Subtotal'!$S$2:$T$106,2,0)</f>
        <v>578</v>
      </c>
      <c r="E80" s="18">
        <v>653.51731883447496</v>
      </c>
      <c r="F80" s="29">
        <f t="shared" si="6"/>
        <v>4562.0739292798298</v>
      </c>
      <c r="G80" s="29">
        <f t="shared" si="7"/>
        <v>1231.517318834475</v>
      </c>
      <c r="H80" s="29">
        <f t="shared" si="8"/>
        <v>1231.517318834475</v>
      </c>
      <c r="J80" s="17"/>
      <c r="K80" s="18"/>
    </row>
    <row r="81" spans="1:11" x14ac:dyDescent="0.25">
      <c r="A81" t="s">
        <v>729</v>
      </c>
      <c r="B81" s="29">
        <f>imported_by_month!KP82</f>
        <v>3330.5566104453551</v>
      </c>
      <c r="C81" s="29">
        <f>VLOOKUP(A81,'Artes Links'!$C$2:$I$697,7,0)</f>
        <v>0</v>
      </c>
      <c r="D81" s="29">
        <f>VLOOKUP(A81,'WW Retailer Subtotal'!$S$2:$T$106,2,0)</f>
        <v>624</v>
      </c>
      <c r="E81" s="18">
        <v>190.94440583556599</v>
      </c>
      <c r="F81" s="29">
        <f t="shared" si="6"/>
        <v>4145.5010162809212</v>
      </c>
      <c r="G81" s="29">
        <f t="shared" si="7"/>
        <v>814.94440583556593</v>
      </c>
      <c r="H81" s="29">
        <f t="shared" si="8"/>
        <v>814.94440583556593</v>
      </c>
      <c r="J81" s="17"/>
      <c r="K81" s="18"/>
    </row>
    <row r="82" spans="1:11" x14ac:dyDescent="0.25">
      <c r="A82" t="s">
        <v>686</v>
      </c>
      <c r="B82" s="29">
        <f>imported_by_month!KP83</f>
        <v>3330.5566104453551</v>
      </c>
      <c r="C82" s="29">
        <v>0</v>
      </c>
      <c r="D82" s="29">
        <f>VLOOKUP(A82,'WW Retailer Subtotal'!$S$2:$T$106,2,0)</f>
        <v>578</v>
      </c>
      <c r="E82" s="18">
        <v>546.05513327969197</v>
      </c>
      <c r="F82" s="29">
        <f t="shared" si="6"/>
        <v>4454.6117437250468</v>
      </c>
      <c r="G82" s="29">
        <f t="shared" si="7"/>
        <v>1124.055133279692</v>
      </c>
      <c r="H82" s="29">
        <f t="shared" si="8"/>
        <v>1124.055133279692</v>
      </c>
      <c r="J82" s="17"/>
      <c r="K82" s="18"/>
    </row>
    <row r="83" spans="1:11" x14ac:dyDescent="0.25">
      <c r="A83" t="s">
        <v>687</v>
      </c>
      <c r="B83" s="29">
        <f>imported_by_month!KP84</f>
        <v>3330.5566104453551</v>
      </c>
      <c r="C83" s="29">
        <v>0</v>
      </c>
      <c r="D83" s="29">
        <f>VLOOKUP(A83,'WW Retailer Subtotal'!$S$2:$T$106,2,0)</f>
        <v>624</v>
      </c>
      <c r="E83" s="18">
        <v>190.15084296869401</v>
      </c>
      <c r="F83" s="29">
        <f t="shared" si="6"/>
        <v>4144.7074534140493</v>
      </c>
      <c r="G83" s="29">
        <f t="shared" si="7"/>
        <v>814.15084296869395</v>
      </c>
      <c r="H83" s="29">
        <f t="shared" si="8"/>
        <v>814.15084296869395</v>
      </c>
      <c r="J83" s="17"/>
      <c r="K83" s="18"/>
    </row>
    <row r="84" spans="1:11" x14ac:dyDescent="0.25">
      <c r="A84" t="s">
        <v>349</v>
      </c>
      <c r="B84" s="29">
        <f>imported_by_month!KP85</f>
        <v>3330.5566104453551</v>
      </c>
      <c r="C84" s="29">
        <v>0</v>
      </c>
      <c r="D84" s="29">
        <f>VLOOKUP(A84,'WW Retailer Subtotal'!$S$2:$T$106,2,0)</f>
        <v>624</v>
      </c>
      <c r="E84" s="18">
        <v>1198.39575233646</v>
      </c>
      <c r="F84" s="29">
        <f t="shared" si="6"/>
        <v>5152.9523627818153</v>
      </c>
      <c r="G84" s="29">
        <f t="shared" si="7"/>
        <v>1822.39575233646</v>
      </c>
      <c r="H84" s="29">
        <f t="shared" si="8"/>
        <v>1822.39575233646</v>
      </c>
      <c r="J84" s="17"/>
      <c r="K84" s="18"/>
    </row>
    <row r="85" spans="1:11" x14ac:dyDescent="0.25">
      <c r="A85" t="s">
        <v>688</v>
      </c>
      <c r="B85" s="29">
        <f>imported_by_month!KP86</f>
        <v>3330.5566104453551</v>
      </c>
      <c r="C85" s="29">
        <f>VLOOKUP(A85,'Artes Links'!$C$2:$I$697,7,0)</f>
        <v>0</v>
      </c>
      <c r="D85" s="29">
        <f>VLOOKUP(A85,'WW Retailer Subtotal'!$S$2:$T$106,2,0)</f>
        <v>601</v>
      </c>
      <c r="E85" s="18">
        <v>163.767461272888</v>
      </c>
      <c r="F85" s="29">
        <f t="shared" si="6"/>
        <v>4095.324071718243</v>
      </c>
      <c r="G85" s="29">
        <f t="shared" si="7"/>
        <v>764.767461272888</v>
      </c>
      <c r="H85" s="29">
        <f t="shared" si="8"/>
        <v>764.767461272888</v>
      </c>
      <c r="J85" s="17"/>
      <c r="K85" s="18"/>
    </row>
    <row r="86" spans="1:11" x14ac:dyDescent="0.25">
      <c r="A86" t="s">
        <v>689</v>
      </c>
      <c r="B86" s="29">
        <f>imported_by_month!KP87</f>
        <v>3330.5566104453551</v>
      </c>
      <c r="C86" s="29">
        <v>0</v>
      </c>
      <c r="D86" s="29">
        <f>VLOOKUP(A86,'WW Retailer Subtotal'!$S$2:$T$106,2,0)</f>
        <v>130</v>
      </c>
      <c r="E86" s="18">
        <v>689.37085563436494</v>
      </c>
      <c r="F86" s="29">
        <f t="shared" si="6"/>
        <v>4149.92746607972</v>
      </c>
      <c r="G86" s="29">
        <f t="shared" si="7"/>
        <v>819.37085563436494</v>
      </c>
      <c r="H86" s="29">
        <f t="shared" si="8"/>
        <v>819.37085563436494</v>
      </c>
      <c r="J86" s="17"/>
      <c r="K86" s="18"/>
    </row>
    <row r="87" spans="1:11" x14ac:dyDescent="0.25">
      <c r="A87" t="s">
        <v>787</v>
      </c>
      <c r="B87" s="29">
        <f>imported_by_month!KP91</f>
        <v>4520</v>
      </c>
      <c r="C87" s="29">
        <f>VLOOKUP(A87,'Artes Links'!$C$2:$I$697,7,0)</f>
        <v>0</v>
      </c>
      <c r="D87" s="29">
        <v>624</v>
      </c>
      <c r="E87" s="18">
        <v>281.58968021342503</v>
      </c>
      <c r="F87" s="29">
        <f t="shared" si="6"/>
        <v>5425.5896802134248</v>
      </c>
      <c r="G87" s="29">
        <f t="shared" si="7"/>
        <v>905.58968021342503</v>
      </c>
      <c r="H87" s="29">
        <f t="shared" si="8"/>
        <v>905.58968021342503</v>
      </c>
      <c r="J87" s="17"/>
      <c r="K87" s="18"/>
    </row>
    <row r="88" spans="1:11" x14ac:dyDescent="0.25">
      <c r="A88" t="s">
        <v>693</v>
      </c>
      <c r="B88" s="29">
        <f>imported_by_month!KP89</f>
        <v>3330.5566104453551</v>
      </c>
      <c r="C88" s="29">
        <v>0</v>
      </c>
      <c r="D88" s="29">
        <f>VLOOKUP(A88,'WW Retailer Subtotal'!$S$2:$T$106,2,0)</f>
        <v>130</v>
      </c>
      <c r="E88" s="18">
        <v>240.54417791441199</v>
      </c>
      <c r="F88" s="29">
        <f t="shared" si="6"/>
        <v>3701.1007883597672</v>
      </c>
      <c r="G88" s="29">
        <f t="shared" si="7"/>
        <v>370.54417791441199</v>
      </c>
      <c r="H88" s="29">
        <f t="shared" si="8"/>
        <v>370.54417791441199</v>
      </c>
      <c r="J88" s="17"/>
      <c r="K88" s="18"/>
    </row>
    <row r="89" spans="1:11" x14ac:dyDescent="0.25">
      <c r="A89" t="s">
        <v>695</v>
      </c>
      <c r="B89" s="29">
        <f>imported_by_month!KP90</f>
        <v>3330.5566104453551</v>
      </c>
      <c r="C89" s="29">
        <v>0</v>
      </c>
      <c r="D89" s="29">
        <f>VLOOKUP(A89,'WW Retailer Subtotal'!$S$2:$T$106,2,0)</f>
        <v>624</v>
      </c>
      <c r="E89" s="18">
        <v>665.79218605231802</v>
      </c>
      <c r="F89" s="29">
        <f t="shared" si="6"/>
        <v>4620.348796497673</v>
      </c>
      <c r="G89" s="29">
        <f t="shared" si="7"/>
        <v>1289.7921860523179</v>
      </c>
      <c r="H89" s="29">
        <f t="shared" si="8"/>
        <v>1289.7921860523179</v>
      </c>
      <c r="J89" s="17"/>
      <c r="K89" s="18"/>
    </row>
  </sheetData>
  <sortState ref="A2:H90">
    <sortCondition ref="A2:A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workbookViewId="0">
      <selection activeCell="U2" sqref="U2:U95"/>
    </sheetView>
  </sheetViews>
  <sheetFormatPr defaultRowHeight="15" x14ac:dyDescent="0.25"/>
  <cols>
    <col min="1" max="1" width="11.42578125" bestFit="1" customWidth="1"/>
    <col min="2" max="2" width="32.85546875" bestFit="1" customWidth="1"/>
    <col min="3" max="3" width="13.140625" bestFit="1" customWidth="1"/>
    <col min="4" max="4" width="11.140625" bestFit="1" customWidth="1"/>
    <col min="5" max="5" width="10.7109375" bestFit="1" customWidth="1"/>
    <col min="6" max="7" width="11.7109375" bestFit="1" customWidth="1"/>
    <col min="8" max="8" width="12" bestFit="1" customWidth="1"/>
    <col min="9" max="9" width="12.7109375" bestFit="1" customWidth="1"/>
    <col min="10" max="10" width="13.140625" bestFit="1" customWidth="1"/>
    <col min="11" max="12" width="52.28515625" bestFit="1" customWidth="1"/>
    <col min="13" max="13" width="9.28515625" bestFit="1" customWidth="1"/>
    <col min="14" max="14" width="47.5703125" bestFit="1" customWidth="1"/>
    <col min="15" max="15" width="12.28515625" bestFit="1" customWidth="1"/>
    <col min="16" max="16" width="13.5703125" bestFit="1" customWidth="1"/>
    <col min="17" max="17" width="25.140625" bestFit="1" customWidth="1"/>
    <col min="18" max="19" width="12" bestFit="1" customWidth="1"/>
    <col min="21" max="21" width="61.42578125" bestFit="1" customWidth="1"/>
    <col min="23" max="23" width="98.85546875" bestFit="1" customWidth="1"/>
  </cols>
  <sheetData>
    <row r="1" spans="1:23" x14ac:dyDescent="0.25">
      <c r="A1" t="s">
        <v>456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457</v>
      </c>
      <c r="W1" t="s">
        <v>460</v>
      </c>
    </row>
    <row r="2" spans="1:23" x14ac:dyDescent="0.25">
      <c r="A2" t="s">
        <v>362</v>
      </c>
      <c r="B2" t="s">
        <v>18</v>
      </c>
      <c r="C2" t="s">
        <v>19</v>
      </c>
      <c r="D2" t="s">
        <v>20</v>
      </c>
      <c r="E2" s="1">
        <v>340900000000000</v>
      </c>
      <c r="F2" t="s">
        <v>21</v>
      </c>
      <c r="G2" s="2">
        <v>38526</v>
      </c>
      <c r="H2">
        <v>34.151888890000002</v>
      </c>
      <c r="I2">
        <v>-117.92030560000001</v>
      </c>
      <c r="J2">
        <v>1910007</v>
      </c>
      <c r="K2" t="s">
        <v>22</v>
      </c>
      <c r="L2" t="s">
        <v>23</v>
      </c>
      <c r="M2">
        <v>690</v>
      </c>
      <c r="N2" t="s">
        <v>24</v>
      </c>
      <c r="O2" t="s">
        <v>25</v>
      </c>
      <c r="Q2" t="s">
        <v>26</v>
      </c>
      <c r="R2">
        <v>6585778.318</v>
      </c>
      <c r="S2">
        <v>1877666.9839999999</v>
      </c>
      <c r="U2" t="str">
        <f>CONCATENATE("GW Pumping from ", C2, " Basin via ",D2, " for ",O2)</f>
        <v>GW Pumping from San Gabriel Basin via ULASG-15 for CTY_AZU</v>
      </c>
      <c r="W2" t="str">
        <f>CONCATENATE("GW Pumping from ", C2, " Basin via ",D2, " for ",N2)</f>
        <v>GW Pumping from San Gabriel Basin via ULASG-15 for CITY OF AZUSA</v>
      </c>
    </row>
    <row r="3" spans="1:23" x14ac:dyDescent="0.25">
      <c r="A3" t="s">
        <v>363</v>
      </c>
      <c r="B3" t="s">
        <v>18</v>
      </c>
      <c r="C3" t="s">
        <v>19</v>
      </c>
      <c r="D3" t="s">
        <v>27</v>
      </c>
      <c r="E3" s="1">
        <v>340600000000000</v>
      </c>
      <c r="F3" t="s">
        <v>28</v>
      </c>
      <c r="G3" s="2">
        <v>38545</v>
      </c>
      <c r="H3">
        <v>34.112777780000002</v>
      </c>
      <c r="I3">
        <v>-117.9154722</v>
      </c>
      <c r="J3">
        <v>1910007</v>
      </c>
      <c r="K3" t="s">
        <v>22</v>
      </c>
      <c r="L3" t="s">
        <v>23</v>
      </c>
      <c r="M3">
        <v>502</v>
      </c>
      <c r="N3" t="s">
        <v>24</v>
      </c>
      <c r="O3" t="s">
        <v>25</v>
      </c>
      <c r="Q3" t="s">
        <v>26</v>
      </c>
      <c r="R3">
        <v>6587252.6390000004</v>
      </c>
      <c r="S3">
        <v>1863434.93</v>
      </c>
      <c r="U3" t="str">
        <f t="shared" ref="U3:U66" si="0">CONCATENATE("GW Pumping from ", C3, " Basin via ",D3, " for ",O3)</f>
        <v>GW Pumping from San Gabriel Basin via ULASG-21 for CTY_AZU</v>
      </c>
      <c r="W3" t="str">
        <f t="shared" ref="W3:W66" si="1">CONCATENATE("GW Pumping from ", C3, " Basin via ",D3, " for ",N3)</f>
        <v>GW Pumping from San Gabriel Basin via ULASG-21 for CITY OF AZUSA</v>
      </c>
    </row>
    <row r="4" spans="1:23" x14ac:dyDescent="0.25">
      <c r="A4" t="s">
        <v>364</v>
      </c>
      <c r="B4" t="s">
        <v>29</v>
      </c>
      <c r="C4" t="s">
        <v>30</v>
      </c>
      <c r="D4" t="s">
        <v>31</v>
      </c>
      <c r="E4" s="1">
        <v>335400000000000</v>
      </c>
      <c r="F4" t="s">
        <v>32</v>
      </c>
      <c r="G4" s="2">
        <v>39037</v>
      </c>
      <c r="H4">
        <v>33.907888890000002</v>
      </c>
      <c r="I4">
        <v>-118.1212778</v>
      </c>
      <c r="J4" t="s">
        <v>32</v>
      </c>
      <c r="K4" t="s">
        <v>33</v>
      </c>
      <c r="L4" t="s">
        <v>33</v>
      </c>
      <c r="M4">
        <v>0</v>
      </c>
      <c r="N4" t="s">
        <v>34</v>
      </c>
      <c r="O4" t="s">
        <v>35</v>
      </c>
      <c r="Q4" t="s">
        <v>26</v>
      </c>
      <c r="R4">
        <v>6524866.7690000003</v>
      </c>
      <c r="S4">
        <v>1788883.1029999999</v>
      </c>
      <c r="U4" t="str">
        <f t="shared" si="0"/>
        <v>GW Pumping from Central Basin Basin via CLABU-07 for CTY_BEL4</v>
      </c>
      <c r="W4" t="str">
        <f t="shared" si="1"/>
        <v>GW Pumping from Central Basin Basin via CLABU-07 for BELLFLOWER MUNICIPAL WATER SYSTEM</v>
      </c>
    </row>
    <row r="5" spans="1:23" x14ac:dyDescent="0.25">
      <c r="A5" t="s">
        <v>365</v>
      </c>
      <c r="B5" t="s">
        <v>29</v>
      </c>
      <c r="C5" t="s">
        <v>30</v>
      </c>
      <c r="D5" t="s">
        <v>36</v>
      </c>
      <c r="E5" s="1">
        <v>335209000000000</v>
      </c>
      <c r="F5" t="s">
        <v>37</v>
      </c>
      <c r="G5" s="2">
        <v>38944</v>
      </c>
      <c r="H5">
        <v>33.869111109999999</v>
      </c>
      <c r="I5">
        <v>-118.1398056</v>
      </c>
      <c r="J5">
        <v>1910018</v>
      </c>
      <c r="K5" t="s">
        <v>38</v>
      </c>
      <c r="L5" t="s">
        <v>38</v>
      </c>
      <c r="M5">
        <v>60</v>
      </c>
      <c r="N5" t="s">
        <v>39</v>
      </c>
      <c r="O5" t="s">
        <v>40</v>
      </c>
      <c r="Q5" t="s">
        <v>41</v>
      </c>
      <c r="R5">
        <v>6519225.1660000002</v>
      </c>
      <c r="S5">
        <v>1774778.2590000001</v>
      </c>
      <c r="U5" t="str">
        <f t="shared" si="0"/>
        <v>GW Pumping from Central Basin Basin via CLABCB-02 for MWC_BLS</v>
      </c>
      <c r="W5" t="str">
        <f t="shared" si="1"/>
        <v>GW Pumping from Central Basin Basin via CLABCB-02 for BELLFLOWER-SOMERSET MUTUAL WATER COMPANY</v>
      </c>
    </row>
    <row r="6" spans="1:23" x14ac:dyDescent="0.25">
      <c r="A6" t="s">
        <v>366</v>
      </c>
      <c r="B6" t="s">
        <v>29</v>
      </c>
      <c r="C6" t="s">
        <v>42</v>
      </c>
      <c r="D6" t="s">
        <v>43</v>
      </c>
      <c r="E6" s="1">
        <v>340400000000000</v>
      </c>
      <c r="F6" t="s">
        <v>44</v>
      </c>
      <c r="G6" s="2">
        <v>38938</v>
      </c>
      <c r="H6">
        <v>34.073083330000003</v>
      </c>
      <c r="I6">
        <v>-118.4026944</v>
      </c>
      <c r="J6">
        <v>1910156</v>
      </c>
      <c r="K6" t="s">
        <v>45</v>
      </c>
      <c r="L6" t="s">
        <v>46</v>
      </c>
      <c r="M6">
        <v>318</v>
      </c>
      <c r="N6" t="s">
        <v>47</v>
      </c>
      <c r="O6" t="s">
        <v>48</v>
      </c>
      <c r="P6" t="s">
        <v>49</v>
      </c>
      <c r="Q6" t="s">
        <v>26</v>
      </c>
      <c r="R6">
        <v>6439716.3389999997</v>
      </c>
      <c r="S6">
        <v>1849222.8929999999</v>
      </c>
      <c r="U6" t="str">
        <f t="shared" si="0"/>
        <v>GW Pumping from Hollywood Basin via CLABDA-03 for CTY_BHL</v>
      </c>
      <c r="W6" t="str">
        <f t="shared" si="1"/>
        <v>GW Pumping from Hollywood Basin via CLABDA-03 for CITY OF BEVERLY HILLS</v>
      </c>
    </row>
    <row r="7" spans="1:23" x14ac:dyDescent="0.25">
      <c r="A7" t="s">
        <v>367</v>
      </c>
      <c r="B7" t="s">
        <v>29</v>
      </c>
      <c r="C7" t="s">
        <v>42</v>
      </c>
      <c r="D7" t="s">
        <v>50</v>
      </c>
      <c r="E7" s="1">
        <v>340400000000000</v>
      </c>
      <c r="F7" t="s">
        <v>51</v>
      </c>
      <c r="G7" s="2">
        <v>39035</v>
      </c>
      <c r="H7">
        <v>34.081472220000002</v>
      </c>
      <c r="I7">
        <v>-118.39044440000001</v>
      </c>
      <c r="J7">
        <v>1910156</v>
      </c>
      <c r="K7" t="s">
        <v>45</v>
      </c>
      <c r="L7" t="s">
        <v>46</v>
      </c>
      <c r="M7">
        <v>234</v>
      </c>
      <c r="N7" t="s">
        <v>47</v>
      </c>
      <c r="O7" t="s">
        <v>48</v>
      </c>
      <c r="P7" t="s">
        <v>49</v>
      </c>
      <c r="Q7" t="s">
        <v>26</v>
      </c>
      <c r="R7">
        <v>6443437.9179999996</v>
      </c>
      <c r="S7">
        <v>1852261.112</v>
      </c>
      <c r="U7" t="str">
        <f t="shared" si="0"/>
        <v>GW Pumping from Hollywood Basin via CLABDA-05 for CTY_BHL</v>
      </c>
      <c r="W7" t="str">
        <f t="shared" si="1"/>
        <v>GW Pumping from Hollywood Basin via CLABDA-05 for CITY OF BEVERLY HILLS</v>
      </c>
    </row>
    <row r="8" spans="1:23" x14ac:dyDescent="0.25">
      <c r="A8" t="s">
        <v>368</v>
      </c>
      <c r="B8" t="s">
        <v>18</v>
      </c>
      <c r="C8" t="s">
        <v>52</v>
      </c>
      <c r="D8" t="s">
        <v>53</v>
      </c>
      <c r="E8" s="1">
        <v>341100000000000</v>
      </c>
      <c r="F8" t="s">
        <v>54</v>
      </c>
      <c r="G8" s="2">
        <v>38498</v>
      </c>
      <c r="H8">
        <v>34.191083329999998</v>
      </c>
      <c r="I8">
        <v>-118.3449722</v>
      </c>
      <c r="J8">
        <v>1910179</v>
      </c>
      <c r="K8" t="s">
        <v>55</v>
      </c>
      <c r="L8" t="s">
        <v>56</v>
      </c>
      <c r="M8">
        <v>658</v>
      </c>
      <c r="N8" t="s">
        <v>57</v>
      </c>
      <c r="O8" t="s">
        <v>58</v>
      </c>
      <c r="P8" t="s">
        <v>49</v>
      </c>
      <c r="Q8" t="s">
        <v>26</v>
      </c>
      <c r="R8">
        <v>6457343.9970000004</v>
      </c>
      <c r="S8">
        <v>1892100.013</v>
      </c>
      <c r="U8" t="str">
        <f t="shared" si="0"/>
        <v>GW Pumping from San Fernando Basin via ULASF-07 for CTY_BUR</v>
      </c>
      <c r="W8" t="str">
        <f t="shared" si="1"/>
        <v>GW Pumping from San Fernando Basin via ULASF-07 for CITY OF BURBANK</v>
      </c>
    </row>
    <row r="9" spans="1:23" x14ac:dyDescent="0.25">
      <c r="A9" t="s">
        <v>369</v>
      </c>
      <c r="B9" t="s">
        <v>18</v>
      </c>
      <c r="C9" t="s">
        <v>52</v>
      </c>
      <c r="D9" t="s">
        <v>59</v>
      </c>
      <c r="E9" s="1">
        <v>341300000000000</v>
      </c>
      <c r="F9" t="s">
        <v>32</v>
      </c>
      <c r="G9" s="2">
        <v>38552</v>
      </c>
      <c r="H9">
        <v>34.233222220000002</v>
      </c>
      <c r="I9">
        <v>-118.3819167</v>
      </c>
      <c r="J9" t="s">
        <v>32</v>
      </c>
      <c r="K9" t="s">
        <v>55</v>
      </c>
      <c r="L9" t="s">
        <v>56</v>
      </c>
      <c r="M9">
        <v>2432</v>
      </c>
      <c r="N9" t="s">
        <v>60</v>
      </c>
      <c r="O9" t="s">
        <v>58</v>
      </c>
      <c r="P9" t="s">
        <v>49</v>
      </c>
      <c r="Q9" t="s">
        <v>26</v>
      </c>
      <c r="R9">
        <v>6446229.9680000003</v>
      </c>
      <c r="S9">
        <v>1907475.4040000001</v>
      </c>
      <c r="U9" t="str">
        <f t="shared" si="0"/>
        <v>GW Pumping from San Fernando Basin via ULASFU-05 for CTY_BUR</v>
      </c>
      <c r="W9" t="str">
        <f t="shared" si="1"/>
        <v>GW Pumping from San Fernando Basin via ULASFU-05 for CITY OF LOS ANGELES</v>
      </c>
    </row>
    <row r="10" spans="1:23" x14ac:dyDescent="0.25">
      <c r="A10" t="s">
        <v>370</v>
      </c>
      <c r="B10" t="s">
        <v>29</v>
      </c>
      <c r="C10" t="s">
        <v>61</v>
      </c>
      <c r="D10" t="s">
        <v>62</v>
      </c>
      <c r="E10" s="1">
        <v>334900000000000</v>
      </c>
      <c r="F10" t="s">
        <v>32</v>
      </c>
      <c r="G10" s="2">
        <v>39035</v>
      </c>
      <c r="H10">
        <v>33.821305559999999</v>
      </c>
      <c r="I10">
        <v>-118.24433329999999</v>
      </c>
      <c r="J10" t="s">
        <v>32</v>
      </c>
      <c r="K10" t="s">
        <v>63</v>
      </c>
      <c r="L10" t="s">
        <v>63</v>
      </c>
      <c r="M10">
        <v>0</v>
      </c>
      <c r="N10" t="s">
        <v>64</v>
      </c>
      <c r="O10" t="s">
        <v>65</v>
      </c>
      <c r="Q10" t="s">
        <v>66</v>
      </c>
      <c r="R10">
        <v>6487450.9170000004</v>
      </c>
      <c r="S10">
        <v>1757441.287</v>
      </c>
      <c r="U10" t="str">
        <f t="shared" si="0"/>
        <v>GW Pumping from West Basin Basin via CLABWB-08 for IOU_CWS2</v>
      </c>
      <c r="W10" t="str">
        <f t="shared" si="1"/>
        <v>GW Pumping from West Basin Basin via CLABWB-08 for CAL WATER SERVICE CO. - DOMINGUEZ</v>
      </c>
    </row>
    <row r="11" spans="1:23" x14ac:dyDescent="0.25">
      <c r="A11" t="s">
        <v>371</v>
      </c>
      <c r="B11" t="s">
        <v>29</v>
      </c>
      <c r="C11" t="s">
        <v>30</v>
      </c>
      <c r="D11" t="s">
        <v>67</v>
      </c>
      <c r="E11" s="1">
        <v>340100000000000</v>
      </c>
      <c r="F11" t="s">
        <v>32</v>
      </c>
      <c r="G11" s="2">
        <v>39036</v>
      </c>
      <c r="H11">
        <v>34.02411111</v>
      </c>
      <c r="I11">
        <v>-118.1788889</v>
      </c>
      <c r="J11" t="s">
        <v>32</v>
      </c>
      <c r="K11" t="s">
        <v>68</v>
      </c>
      <c r="L11" t="s">
        <v>68</v>
      </c>
      <c r="M11">
        <v>0</v>
      </c>
      <c r="N11" t="s">
        <v>69</v>
      </c>
      <c r="O11" t="s">
        <v>70</v>
      </c>
      <c r="Q11" t="s">
        <v>66</v>
      </c>
      <c r="R11">
        <v>6507460.8490000004</v>
      </c>
      <c r="S11">
        <v>1831204.898</v>
      </c>
      <c r="U11" t="str">
        <f t="shared" si="0"/>
        <v>GW Pumping from Central Basin Basin via CLABCB-18 for IOU_CWS3</v>
      </c>
      <c r="W11" t="str">
        <f t="shared" si="1"/>
        <v>GW Pumping from Central Basin Basin via CLABCB-18 for CAL WATER SERVICE CO. - EAST LA</v>
      </c>
    </row>
    <row r="12" spans="1:23" x14ac:dyDescent="0.25">
      <c r="A12" t="s">
        <v>372</v>
      </c>
      <c r="B12" t="s">
        <v>18</v>
      </c>
      <c r="C12" t="s">
        <v>19</v>
      </c>
      <c r="D12" t="s">
        <v>71</v>
      </c>
      <c r="E12" s="1">
        <v>340700000000000</v>
      </c>
      <c r="F12" t="s">
        <v>72</v>
      </c>
      <c r="G12" s="2">
        <v>38523</v>
      </c>
      <c r="H12">
        <v>34.129027780000001</v>
      </c>
      <c r="I12">
        <v>-117.9434444</v>
      </c>
      <c r="J12">
        <v>1900035</v>
      </c>
      <c r="K12" t="s">
        <v>73</v>
      </c>
      <c r="L12" t="s">
        <v>73</v>
      </c>
      <c r="M12">
        <v>554</v>
      </c>
      <c r="N12" t="s">
        <v>74</v>
      </c>
      <c r="O12" t="s">
        <v>75</v>
      </c>
      <c r="Q12" t="s">
        <v>66</v>
      </c>
      <c r="R12">
        <v>6578782.324</v>
      </c>
      <c r="S12">
        <v>1869342.6629999999</v>
      </c>
      <c r="U12" t="str">
        <f t="shared" si="0"/>
        <v>GW Pumping from San Gabriel Basin via ULASG-14 for IOU_CA2</v>
      </c>
      <c r="W12" t="str">
        <f t="shared" si="1"/>
        <v>GW Pumping from San Gabriel Basin via ULASG-14 for CAL-AM WATER CO. - DUARTE</v>
      </c>
    </row>
    <row r="13" spans="1:23" x14ac:dyDescent="0.25">
      <c r="A13" t="s">
        <v>373</v>
      </c>
      <c r="B13" t="s">
        <v>18</v>
      </c>
      <c r="C13" t="s">
        <v>19</v>
      </c>
      <c r="D13" t="s">
        <v>76</v>
      </c>
      <c r="E13" s="1">
        <v>341000000000000</v>
      </c>
      <c r="F13" t="s">
        <v>77</v>
      </c>
      <c r="G13" s="2">
        <v>38545</v>
      </c>
      <c r="H13">
        <v>34.17436111</v>
      </c>
      <c r="I13">
        <v>-118.0968611</v>
      </c>
      <c r="J13">
        <v>1910035</v>
      </c>
      <c r="K13" t="s">
        <v>73</v>
      </c>
      <c r="L13" t="s">
        <v>73</v>
      </c>
      <c r="M13">
        <v>972</v>
      </c>
      <c r="N13" t="s">
        <v>78</v>
      </c>
      <c r="O13" t="s">
        <v>79</v>
      </c>
      <c r="Q13" t="s">
        <v>80</v>
      </c>
      <c r="R13">
        <v>6532369.0889999997</v>
      </c>
      <c r="S13">
        <v>1885849.5930000001</v>
      </c>
      <c r="U13" t="str">
        <f t="shared" si="0"/>
        <v>GW Pumping from San Gabriel Basin via ULASG-18 for IRR_KIN2</v>
      </c>
      <c r="W13" t="str">
        <f t="shared" si="1"/>
        <v>GW Pumping from San Gabriel Basin via ULASG-18 for KINNELOA ID</v>
      </c>
    </row>
    <row r="14" spans="1:23" x14ac:dyDescent="0.25">
      <c r="A14" t="s">
        <v>374</v>
      </c>
      <c r="B14" t="s">
        <v>18</v>
      </c>
      <c r="C14" t="s">
        <v>19</v>
      </c>
      <c r="D14" t="s">
        <v>81</v>
      </c>
      <c r="E14" s="1">
        <v>340835000000000</v>
      </c>
      <c r="F14" t="s">
        <v>82</v>
      </c>
      <c r="G14" s="2">
        <v>38518</v>
      </c>
      <c r="H14">
        <v>34.143194440000002</v>
      </c>
      <c r="I14">
        <v>-118.09886109999999</v>
      </c>
      <c r="J14">
        <v>1910139</v>
      </c>
      <c r="K14" t="s">
        <v>83</v>
      </c>
      <c r="L14" t="s">
        <v>83</v>
      </c>
      <c r="M14">
        <v>758</v>
      </c>
      <c r="O14" t="s">
        <v>84</v>
      </c>
      <c r="R14">
        <v>6531752.9939999999</v>
      </c>
      <c r="S14">
        <v>1874508.067</v>
      </c>
      <c r="U14" t="str">
        <f t="shared" si="0"/>
        <v>GW Pumping from San Gabriel Basin via ULASG-08 for CTY_LAX2</v>
      </c>
      <c r="W14" t="str">
        <f t="shared" si="1"/>
        <v xml:space="preserve">GW Pumping from San Gabriel Basin via ULASG-08 for </v>
      </c>
    </row>
    <row r="15" spans="1:23" x14ac:dyDescent="0.25">
      <c r="A15" t="s">
        <v>375</v>
      </c>
      <c r="B15" t="s">
        <v>18</v>
      </c>
      <c r="C15" t="s">
        <v>19</v>
      </c>
      <c r="D15" t="s">
        <v>85</v>
      </c>
      <c r="E15" s="1">
        <v>340743000000000</v>
      </c>
      <c r="F15" t="s">
        <v>86</v>
      </c>
      <c r="G15" s="2">
        <v>38518</v>
      </c>
      <c r="H15">
        <v>34.128500000000003</v>
      </c>
      <c r="I15">
        <v>-117.9760833</v>
      </c>
      <c r="J15">
        <v>1910186</v>
      </c>
      <c r="K15" t="s">
        <v>83</v>
      </c>
      <c r="L15" t="s">
        <v>83</v>
      </c>
      <c r="M15">
        <v>450</v>
      </c>
      <c r="N15" t="s">
        <v>74</v>
      </c>
      <c r="O15" t="s">
        <v>75</v>
      </c>
      <c r="Q15" t="s">
        <v>66</v>
      </c>
      <c r="R15">
        <v>6568904.7240000004</v>
      </c>
      <c r="S15">
        <v>1869146.64</v>
      </c>
      <c r="U15" t="str">
        <f t="shared" si="0"/>
        <v>GW Pumping from San Gabriel Basin via ULASG-09 for IOU_CA2</v>
      </c>
      <c r="W15" t="str">
        <f t="shared" si="1"/>
        <v>GW Pumping from San Gabriel Basin via ULASG-09 for CAL-AM WATER CO. - DUARTE</v>
      </c>
    </row>
    <row r="16" spans="1:23" x14ac:dyDescent="0.25">
      <c r="A16" t="s">
        <v>376</v>
      </c>
      <c r="B16" t="s">
        <v>18</v>
      </c>
      <c r="C16" t="s">
        <v>19</v>
      </c>
      <c r="D16" t="s">
        <v>87</v>
      </c>
      <c r="E16" s="1">
        <v>340620000000000</v>
      </c>
      <c r="F16" t="s">
        <v>88</v>
      </c>
      <c r="G16" s="2">
        <v>38518</v>
      </c>
      <c r="H16">
        <v>34.114111110000003</v>
      </c>
      <c r="I16">
        <v>-118.1016111</v>
      </c>
      <c r="J16">
        <v>1910139</v>
      </c>
      <c r="K16" t="s">
        <v>83</v>
      </c>
      <c r="L16" t="s">
        <v>83</v>
      </c>
      <c r="M16">
        <v>509</v>
      </c>
      <c r="N16" t="s">
        <v>89</v>
      </c>
      <c r="O16" t="s">
        <v>90</v>
      </c>
      <c r="Q16" t="s">
        <v>91</v>
      </c>
      <c r="R16">
        <v>6530910.1919999998</v>
      </c>
      <c r="S16">
        <v>1863924.9410000001</v>
      </c>
      <c r="U16" t="str">
        <f t="shared" si="0"/>
        <v>GW Pumping from San Gabriel Basin via ULASG-10 for CWD_SGB1</v>
      </c>
      <c r="W16" t="str">
        <f t="shared" si="1"/>
        <v>GW Pumping from San Gabriel Basin via ULASG-10 for SAN GABRIEL CWD</v>
      </c>
    </row>
    <row r="17" spans="1:23" x14ac:dyDescent="0.25">
      <c r="A17" t="s">
        <v>377</v>
      </c>
      <c r="B17" t="s">
        <v>18</v>
      </c>
      <c r="C17" t="s">
        <v>19</v>
      </c>
      <c r="D17" t="s">
        <v>92</v>
      </c>
      <c r="E17" s="1">
        <v>340800000000000</v>
      </c>
      <c r="F17" t="s">
        <v>93</v>
      </c>
      <c r="G17" s="2">
        <v>38518</v>
      </c>
      <c r="H17">
        <v>34.142388889999999</v>
      </c>
      <c r="I17">
        <v>-117.93844439999999</v>
      </c>
      <c r="J17">
        <v>1910186</v>
      </c>
      <c r="K17" t="s">
        <v>83</v>
      </c>
      <c r="L17" t="s">
        <v>83</v>
      </c>
      <c r="M17">
        <v>615</v>
      </c>
      <c r="N17" t="s">
        <v>74</v>
      </c>
      <c r="O17" t="s">
        <v>75</v>
      </c>
      <c r="Q17" t="s">
        <v>66</v>
      </c>
      <c r="R17">
        <v>6580292.517</v>
      </c>
      <c r="S17">
        <v>1874205.905</v>
      </c>
      <c r="U17" t="str">
        <f t="shared" si="0"/>
        <v>GW Pumping from San Gabriel Basin via ULASGU-03 for IOU_CA2</v>
      </c>
      <c r="W17" t="str">
        <f t="shared" si="1"/>
        <v>GW Pumping from San Gabriel Basin via ULASGU-03 for CAL-AM WATER CO. - DUARTE</v>
      </c>
    </row>
    <row r="18" spans="1:23" x14ac:dyDescent="0.25">
      <c r="A18" t="s">
        <v>378</v>
      </c>
      <c r="B18" t="s">
        <v>18</v>
      </c>
      <c r="C18" t="s">
        <v>19</v>
      </c>
      <c r="D18" t="s">
        <v>94</v>
      </c>
      <c r="E18" s="1">
        <v>340607000000000</v>
      </c>
      <c r="F18" t="s">
        <v>95</v>
      </c>
      <c r="G18" s="2">
        <v>38525</v>
      </c>
      <c r="H18">
        <v>34.101805560000003</v>
      </c>
      <c r="I18">
        <v>-118.06399999999999</v>
      </c>
      <c r="J18">
        <v>1910139</v>
      </c>
      <c r="K18" t="s">
        <v>83</v>
      </c>
      <c r="L18" t="s">
        <v>83</v>
      </c>
      <c r="M18">
        <v>384</v>
      </c>
      <c r="O18" t="s">
        <v>75</v>
      </c>
      <c r="R18">
        <v>6542291.773</v>
      </c>
      <c r="S18">
        <v>1859437.344</v>
      </c>
      <c r="U18" t="str">
        <f t="shared" si="0"/>
        <v>GW Pumping from San Gabriel Basin via ULASGU-05 for IOU_CA2</v>
      </c>
      <c r="W18" t="str">
        <f t="shared" si="1"/>
        <v xml:space="preserve">GW Pumping from San Gabriel Basin via ULASGU-05 for </v>
      </c>
    </row>
    <row r="19" spans="1:23" x14ac:dyDescent="0.25">
      <c r="A19" t="s">
        <v>379</v>
      </c>
      <c r="B19" t="s">
        <v>18</v>
      </c>
      <c r="C19" t="s">
        <v>19</v>
      </c>
      <c r="D19" t="s">
        <v>96</v>
      </c>
      <c r="E19" s="1">
        <v>340715000000000</v>
      </c>
      <c r="F19" t="s">
        <v>97</v>
      </c>
      <c r="G19" s="2">
        <v>38545</v>
      </c>
      <c r="H19">
        <v>34.120841370000001</v>
      </c>
      <c r="I19">
        <v>-118.099236</v>
      </c>
      <c r="J19">
        <v>1910139</v>
      </c>
      <c r="K19" t="s">
        <v>83</v>
      </c>
      <c r="L19" t="s">
        <v>83</v>
      </c>
      <c r="M19">
        <v>562</v>
      </c>
      <c r="N19" t="s">
        <v>98</v>
      </c>
      <c r="O19" t="s">
        <v>99</v>
      </c>
      <c r="Q19" t="s">
        <v>66</v>
      </c>
      <c r="R19">
        <v>6531631.5250000004</v>
      </c>
      <c r="S19">
        <v>1866373.4879999999</v>
      </c>
      <c r="U19" t="str">
        <f t="shared" si="0"/>
        <v>GW Pumping from San Gabriel Basin via ULASGU-07 for IOU_CA5</v>
      </c>
      <c r="W19" t="str">
        <f t="shared" si="1"/>
        <v>GW Pumping from San Gabriel Basin via ULASGU-07 for CAL-AM WATER CO. - SAN MARINO</v>
      </c>
    </row>
    <row r="20" spans="1:23" x14ac:dyDescent="0.25">
      <c r="A20" t="s">
        <v>380</v>
      </c>
      <c r="B20" t="s">
        <v>18</v>
      </c>
      <c r="C20" t="s">
        <v>19</v>
      </c>
      <c r="D20" t="s">
        <v>100</v>
      </c>
      <c r="E20" s="1">
        <v>340554000000000</v>
      </c>
      <c r="F20" t="s">
        <v>101</v>
      </c>
      <c r="G20" s="2">
        <v>38546</v>
      </c>
      <c r="H20">
        <v>34.098583329999997</v>
      </c>
      <c r="I20">
        <v>-118.0517222</v>
      </c>
      <c r="J20">
        <v>1910139</v>
      </c>
      <c r="K20" t="s">
        <v>83</v>
      </c>
      <c r="L20" t="s">
        <v>83</v>
      </c>
      <c r="M20">
        <v>371</v>
      </c>
      <c r="N20" t="s">
        <v>98</v>
      </c>
      <c r="O20" t="s">
        <v>102</v>
      </c>
      <c r="Q20" t="s">
        <v>66</v>
      </c>
      <c r="R20">
        <v>6546008.0609999998</v>
      </c>
      <c r="S20">
        <v>1858262.574</v>
      </c>
      <c r="U20" t="str">
        <f t="shared" si="0"/>
        <v>GW Pumping from San Gabriel Basin via ULASGU-08 for IOU_CA4</v>
      </c>
      <c r="W20" t="str">
        <f t="shared" si="1"/>
        <v>GW Pumping from San Gabriel Basin via ULASGU-08 for CAL-AM WATER CO. - SAN MARINO</v>
      </c>
    </row>
    <row r="21" spans="1:23" x14ac:dyDescent="0.25">
      <c r="A21" t="s">
        <v>381</v>
      </c>
      <c r="B21" t="s">
        <v>29</v>
      </c>
      <c r="C21" t="s">
        <v>30</v>
      </c>
      <c r="D21" t="s">
        <v>103</v>
      </c>
      <c r="E21" s="1">
        <v>340023000000000</v>
      </c>
      <c r="F21" t="s">
        <v>104</v>
      </c>
      <c r="G21" s="2">
        <v>38938</v>
      </c>
      <c r="H21">
        <v>34.00636111</v>
      </c>
      <c r="I21">
        <v>-118.3349444</v>
      </c>
      <c r="J21">
        <v>1910052</v>
      </c>
      <c r="K21" t="s">
        <v>83</v>
      </c>
      <c r="L21" t="s">
        <v>83</v>
      </c>
      <c r="M21">
        <v>134</v>
      </c>
      <c r="N21" t="s">
        <v>60</v>
      </c>
      <c r="O21" t="s">
        <v>105</v>
      </c>
      <c r="P21" t="s">
        <v>49</v>
      </c>
      <c r="Q21" t="s">
        <v>26</v>
      </c>
      <c r="R21">
        <v>6460152.477</v>
      </c>
      <c r="S21">
        <v>1824866.2139999999</v>
      </c>
      <c r="U21" t="str">
        <f t="shared" si="0"/>
        <v>GW Pumping from Central Basin Basin via CLABCB-01 for CTY_LAX5</v>
      </c>
      <c r="W21" t="str">
        <f t="shared" si="1"/>
        <v>GW Pumping from Central Basin Basin via CLABCB-01 for CITY OF LOS ANGELES</v>
      </c>
    </row>
    <row r="22" spans="1:23" x14ac:dyDescent="0.25">
      <c r="A22" t="s">
        <v>382</v>
      </c>
      <c r="B22" t="s">
        <v>18</v>
      </c>
      <c r="C22" t="s">
        <v>19</v>
      </c>
      <c r="D22" t="s">
        <v>106</v>
      </c>
      <c r="E22" s="1">
        <v>340500000000000</v>
      </c>
      <c r="F22" t="s">
        <v>107</v>
      </c>
      <c r="G22" s="2">
        <v>38545</v>
      </c>
      <c r="H22">
        <v>34.086083330000001</v>
      </c>
      <c r="I22">
        <v>-118.05569439999999</v>
      </c>
      <c r="J22">
        <v>1900004</v>
      </c>
      <c r="K22" t="s">
        <v>108</v>
      </c>
      <c r="L22" t="s">
        <v>108</v>
      </c>
      <c r="M22">
        <v>304</v>
      </c>
      <c r="N22" t="s">
        <v>98</v>
      </c>
      <c r="O22" t="s">
        <v>102</v>
      </c>
      <c r="Q22" t="s">
        <v>66</v>
      </c>
      <c r="R22">
        <v>6544802.9790000003</v>
      </c>
      <c r="S22">
        <v>1853714.2320000001</v>
      </c>
      <c r="U22" t="str">
        <f t="shared" si="0"/>
        <v>GW Pumping from San Gabriel Basin via ULASG-19 for IOU_CA4</v>
      </c>
      <c r="W22" t="str">
        <f t="shared" si="1"/>
        <v>GW Pumping from San Gabriel Basin via ULASG-19 for CAL-AM WATER CO. - SAN MARINO</v>
      </c>
    </row>
    <row r="23" spans="1:23" x14ac:dyDescent="0.25">
      <c r="A23" t="s">
        <v>383</v>
      </c>
      <c r="B23" t="s">
        <v>29</v>
      </c>
      <c r="C23" t="s">
        <v>30</v>
      </c>
      <c r="D23" t="s">
        <v>109</v>
      </c>
      <c r="E23" s="1">
        <v>335200000000000</v>
      </c>
      <c r="F23" t="s">
        <v>32</v>
      </c>
      <c r="G23" s="2">
        <v>39036</v>
      </c>
      <c r="H23">
        <v>33.871777780000002</v>
      </c>
      <c r="I23">
        <v>-118.1041944</v>
      </c>
      <c r="J23" t="s">
        <v>32</v>
      </c>
      <c r="K23" t="s">
        <v>110</v>
      </c>
      <c r="L23" t="s">
        <v>111</v>
      </c>
      <c r="M23">
        <v>0</v>
      </c>
      <c r="N23" t="s">
        <v>112</v>
      </c>
      <c r="O23" t="s">
        <v>113</v>
      </c>
      <c r="Q23" t="s">
        <v>26</v>
      </c>
      <c r="R23">
        <v>6530036.8420000002</v>
      </c>
      <c r="S23">
        <v>1775735.6040000001</v>
      </c>
      <c r="U23" t="str">
        <f t="shared" si="0"/>
        <v>GW Pumping from Central Basin Basin via CLABU-05 for CTY_CER</v>
      </c>
      <c r="W23" t="str">
        <f t="shared" si="1"/>
        <v>GW Pumping from Central Basin Basin via CLABU-05 for CITY OF CERRITOS</v>
      </c>
    </row>
    <row r="24" spans="1:23" x14ac:dyDescent="0.25">
      <c r="A24" t="s">
        <v>384</v>
      </c>
      <c r="B24" t="s">
        <v>29</v>
      </c>
      <c r="C24" t="s">
        <v>30</v>
      </c>
      <c r="D24" t="s">
        <v>114</v>
      </c>
      <c r="E24" s="1">
        <v>335302000000000</v>
      </c>
      <c r="F24" t="s">
        <v>115</v>
      </c>
      <c r="G24" s="2">
        <v>38958</v>
      </c>
      <c r="H24">
        <v>33.88165833</v>
      </c>
      <c r="I24">
        <v>-118.2266889</v>
      </c>
      <c r="J24">
        <v>1910026</v>
      </c>
      <c r="K24" t="s">
        <v>116</v>
      </c>
      <c r="L24" t="s">
        <v>111</v>
      </c>
      <c r="M24">
        <v>72</v>
      </c>
      <c r="N24" t="s">
        <v>117</v>
      </c>
      <c r="O24" t="s">
        <v>118</v>
      </c>
      <c r="P24" t="s">
        <v>49</v>
      </c>
      <c r="Q24" t="s">
        <v>26</v>
      </c>
      <c r="R24">
        <v>6492859.8930000002</v>
      </c>
      <c r="S24">
        <v>1779392.57</v>
      </c>
      <c r="U24" t="str">
        <f t="shared" si="0"/>
        <v>GW Pumping from Central Basin Basin via CLABCB-14 for CTY_CP3</v>
      </c>
      <c r="W24" t="str">
        <f t="shared" si="1"/>
        <v>GW Pumping from Central Basin Basin via CLABCB-14 for CITY OF COMPTON</v>
      </c>
    </row>
    <row r="25" spans="1:23" x14ac:dyDescent="0.25">
      <c r="A25" t="s">
        <v>385</v>
      </c>
      <c r="B25" t="s">
        <v>18</v>
      </c>
      <c r="C25" t="s">
        <v>19</v>
      </c>
      <c r="D25" t="s">
        <v>119</v>
      </c>
      <c r="E25" s="1">
        <v>340521000000000</v>
      </c>
      <c r="F25" t="s">
        <v>120</v>
      </c>
      <c r="G25" s="2">
        <v>38545</v>
      </c>
      <c r="H25">
        <v>34.088916670000003</v>
      </c>
      <c r="I25">
        <v>-117.9456667</v>
      </c>
      <c r="J25">
        <v>1910128</v>
      </c>
      <c r="K25" t="s">
        <v>121</v>
      </c>
      <c r="L25" t="s">
        <v>121</v>
      </c>
      <c r="M25">
        <v>404</v>
      </c>
      <c r="O25" t="s">
        <v>122</v>
      </c>
      <c r="R25">
        <v>6578117.6699999999</v>
      </c>
      <c r="S25">
        <v>1854745.112</v>
      </c>
      <c r="U25" t="str">
        <f t="shared" si="0"/>
        <v>GW Pumping from San Gabriel Basin via ULASG-20 for MWC_COV</v>
      </c>
      <c r="W25" t="str">
        <f t="shared" si="1"/>
        <v xml:space="preserve">GW Pumping from San Gabriel Basin via ULASG-20 for </v>
      </c>
    </row>
    <row r="26" spans="1:23" x14ac:dyDescent="0.25">
      <c r="A26" t="s">
        <v>386</v>
      </c>
      <c r="B26" t="s">
        <v>18</v>
      </c>
      <c r="C26" t="s">
        <v>52</v>
      </c>
      <c r="D26" t="s">
        <v>123</v>
      </c>
      <c r="E26" s="1">
        <v>341200000000000</v>
      </c>
      <c r="F26" t="s">
        <v>124</v>
      </c>
      <c r="G26" s="2">
        <v>38497</v>
      </c>
      <c r="H26">
        <v>34.209944440000001</v>
      </c>
      <c r="I26">
        <v>-118.23975</v>
      </c>
      <c r="J26">
        <v>1910028</v>
      </c>
      <c r="K26" t="s">
        <v>125</v>
      </c>
      <c r="L26" t="s">
        <v>125</v>
      </c>
      <c r="M26">
        <v>1242</v>
      </c>
      <c r="N26" t="s">
        <v>126</v>
      </c>
      <c r="O26" t="s">
        <v>127</v>
      </c>
      <c r="Q26" t="s">
        <v>128</v>
      </c>
      <c r="R26">
        <v>6489180.4270000001</v>
      </c>
      <c r="S26">
        <v>1898871.341</v>
      </c>
      <c r="U26" t="str">
        <f t="shared" si="0"/>
        <v>GW Pumping from San Fernando Basin via ULASFU-01 for CWD_CRE2</v>
      </c>
      <c r="W26" t="str">
        <f t="shared" si="1"/>
        <v>GW Pumping from San Fernando Basin via ULASFU-01 for CRESCENTA VALLEY CWD AND GLENDALE</v>
      </c>
    </row>
    <row r="27" spans="1:23" x14ac:dyDescent="0.25">
      <c r="A27" t="s">
        <v>387</v>
      </c>
      <c r="B27" t="s">
        <v>18</v>
      </c>
      <c r="C27" t="s">
        <v>52</v>
      </c>
      <c r="D27" t="s">
        <v>129</v>
      </c>
      <c r="E27" s="1">
        <v>341300000000000</v>
      </c>
      <c r="F27" t="s">
        <v>130</v>
      </c>
      <c r="G27" s="2">
        <v>38497</v>
      </c>
      <c r="H27">
        <v>34.221444439999999</v>
      </c>
      <c r="I27">
        <v>-118.2513333</v>
      </c>
      <c r="J27">
        <v>1910028</v>
      </c>
      <c r="K27" t="s">
        <v>125</v>
      </c>
      <c r="L27" t="s">
        <v>125</v>
      </c>
      <c r="M27">
        <v>1391</v>
      </c>
      <c r="N27" t="s">
        <v>126</v>
      </c>
      <c r="O27" t="s">
        <v>127</v>
      </c>
      <c r="Q27" t="s">
        <v>128</v>
      </c>
      <c r="R27">
        <v>6485688.7920000004</v>
      </c>
      <c r="S27">
        <v>1903064.9410000001</v>
      </c>
      <c r="U27" t="str">
        <f t="shared" si="0"/>
        <v>GW Pumping from San Fernando Basin via ULASFU-02 for CWD_CRE2</v>
      </c>
      <c r="W27" t="str">
        <f t="shared" si="1"/>
        <v>GW Pumping from San Fernando Basin via ULASFU-02 for CRESCENTA VALLEY CWD AND GLENDALE</v>
      </c>
    </row>
    <row r="28" spans="1:23" x14ac:dyDescent="0.25">
      <c r="A28" t="s">
        <v>388</v>
      </c>
      <c r="B28" t="s">
        <v>18</v>
      </c>
      <c r="C28" t="s">
        <v>52</v>
      </c>
      <c r="D28" t="s">
        <v>131</v>
      </c>
      <c r="E28" s="1">
        <v>340900000000000</v>
      </c>
      <c r="F28" t="s">
        <v>132</v>
      </c>
      <c r="G28" s="2">
        <v>38509</v>
      </c>
      <c r="H28">
        <v>34.15811111</v>
      </c>
      <c r="I28">
        <v>-118.28630560000001</v>
      </c>
      <c r="J28">
        <v>1910043</v>
      </c>
      <c r="K28" t="s">
        <v>133</v>
      </c>
      <c r="L28" t="s">
        <v>134</v>
      </c>
      <c r="M28">
        <v>470</v>
      </c>
      <c r="N28" t="s">
        <v>135</v>
      </c>
      <c r="O28" t="s">
        <v>136</v>
      </c>
      <c r="P28" t="s">
        <v>49</v>
      </c>
      <c r="Q28" t="s">
        <v>26</v>
      </c>
      <c r="R28">
        <v>6475051.0690000001</v>
      </c>
      <c r="S28">
        <v>1880045.1610000001</v>
      </c>
      <c r="U28" t="str">
        <f t="shared" si="0"/>
        <v>GW Pumping from San Fernando Basin via ULASF-08 for CTY_GDL</v>
      </c>
      <c r="W28" t="str">
        <f t="shared" si="1"/>
        <v>GW Pumping from San Fernando Basin via ULASF-08 for CITY OF GLENDALE</v>
      </c>
    </row>
    <row r="29" spans="1:23" x14ac:dyDescent="0.25">
      <c r="A29" t="s">
        <v>389</v>
      </c>
      <c r="B29" t="s">
        <v>18</v>
      </c>
      <c r="C29" t="s">
        <v>52</v>
      </c>
      <c r="D29" t="s">
        <v>137</v>
      </c>
      <c r="E29" s="1">
        <v>341100000000000</v>
      </c>
      <c r="F29" t="s">
        <v>138</v>
      </c>
      <c r="G29" s="2">
        <v>38510</v>
      </c>
      <c r="H29">
        <v>34.19205556</v>
      </c>
      <c r="I29">
        <v>-118.2296944</v>
      </c>
      <c r="J29">
        <v>1910043</v>
      </c>
      <c r="K29" t="s">
        <v>133</v>
      </c>
      <c r="L29" t="s">
        <v>134</v>
      </c>
      <c r="M29">
        <v>1012</v>
      </c>
      <c r="N29" t="s">
        <v>135</v>
      </c>
      <c r="O29" t="s">
        <v>136</v>
      </c>
      <c r="P29" t="s">
        <v>49</v>
      </c>
      <c r="Q29" t="s">
        <v>26</v>
      </c>
      <c r="R29">
        <v>6492205.7640000004</v>
      </c>
      <c r="S29">
        <v>1892354.172</v>
      </c>
      <c r="U29" t="str">
        <f t="shared" si="0"/>
        <v>GW Pumping from San Fernando Basin via ULASF-09 for CTY_GDL</v>
      </c>
      <c r="W29" t="str">
        <f t="shared" si="1"/>
        <v>GW Pumping from San Fernando Basin via ULASF-09 for CITY OF GLENDALE</v>
      </c>
    </row>
    <row r="30" spans="1:23" x14ac:dyDescent="0.25">
      <c r="A30" t="s">
        <v>390</v>
      </c>
      <c r="B30" t="s">
        <v>18</v>
      </c>
      <c r="C30" t="s">
        <v>52</v>
      </c>
      <c r="D30" t="s">
        <v>139</v>
      </c>
      <c r="E30" s="1">
        <v>340800000000000</v>
      </c>
      <c r="F30" t="s">
        <v>140</v>
      </c>
      <c r="G30" s="2">
        <v>38512</v>
      </c>
      <c r="H30">
        <v>34.137305560000001</v>
      </c>
      <c r="I30">
        <v>-118.2696389</v>
      </c>
      <c r="J30">
        <v>1910043</v>
      </c>
      <c r="K30" t="s">
        <v>133</v>
      </c>
      <c r="L30" t="s">
        <v>134</v>
      </c>
      <c r="M30">
        <v>453</v>
      </c>
      <c r="N30" t="s">
        <v>60</v>
      </c>
      <c r="O30" t="s">
        <v>105</v>
      </c>
      <c r="P30" t="s">
        <v>49</v>
      </c>
      <c r="Q30" t="s">
        <v>26</v>
      </c>
      <c r="R30">
        <v>6480072.898</v>
      </c>
      <c r="S30">
        <v>1872459.723</v>
      </c>
      <c r="U30" t="str">
        <f t="shared" si="0"/>
        <v>GW Pumping from San Fernando Basin via ULASF-12 for CTY_LAX5</v>
      </c>
      <c r="W30" t="str">
        <f t="shared" si="1"/>
        <v>GW Pumping from San Fernando Basin via ULASF-12 for CITY OF LOS ANGELES</v>
      </c>
    </row>
    <row r="31" spans="1:23" x14ac:dyDescent="0.25">
      <c r="A31" t="s">
        <v>391</v>
      </c>
      <c r="B31" t="s">
        <v>29</v>
      </c>
      <c r="C31" t="s">
        <v>61</v>
      </c>
      <c r="D31" t="s">
        <v>141</v>
      </c>
      <c r="E31" s="1">
        <v>335800000000000</v>
      </c>
      <c r="F31" t="s">
        <v>32</v>
      </c>
      <c r="G31" s="2">
        <v>38972</v>
      </c>
      <c r="H31">
        <v>33.982027780000003</v>
      </c>
      <c r="I31">
        <v>-118.3868611</v>
      </c>
      <c r="J31" t="s">
        <v>32</v>
      </c>
      <c r="K31" t="s">
        <v>142</v>
      </c>
      <c r="L31" t="s">
        <v>142</v>
      </c>
      <c r="M31">
        <v>0</v>
      </c>
      <c r="N31" t="s">
        <v>143</v>
      </c>
      <c r="O31" t="s">
        <v>144</v>
      </c>
      <c r="Q31" t="s">
        <v>66</v>
      </c>
      <c r="R31">
        <v>6444383.6720000003</v>
      </c>
      <c r="S31">
        <v>1816067.372</v>
      </c>
      <c r="U31" t="str">
        <f t="shared" si="0"/>
        <v>GW Pumping from West Basin Basin via CLABWB-04 for IOU_GSM7</v>
      </c>
      <c r="W31" t="str">
        <f t="shared" si="1"/>
        <v>GW Pumping from West Basin Basin via CLABWB-04 for GOLDEN STATE WATER CO. - METROPOLITAN</v>
      </c>
    </row>
    <row r="32" spans="1:23" x14ac:dyDescent="0.25">
      <c r="A32" t="s">
        <v>392</v>
      </c>
      <c r="B32" t="s">
        <v>18</v>
      </c>
      <c r="C32" t="s">
        <v>19</v>
      </c>
      <c r="D32" t="s">
        <v>145</v>
      </c>
      <c r="E32" s="1">
        <v>340800000000000</v>
      </c>
      <c r="F32" t="s">
        <v>146</v>
      </c>
      <c r="G32" s="2">
        <v>38511</v>
      </c>
      <c r="H32">
        <v>34.134472219999999</v>
      </c>
      <c r="I32">
        <v>-117.7006111</v>
      </c>
      <c r="J32">
        <v>1910024</v>
      </c>
      <c r="K32" t="s">
        <v>147</v>
      </c>
      <c r="L32" t="s">
        <v>147</v>
      </c>
      <c r="M32">
        <v>1657</v>
      </c>
      <c r="N32" t="s">
        <v>148</v>
      </c>
      <c r="O32" t="s">
        <v>149</v>
      </c>
      <c r="Q32" t="s">
        <v>66</v>
      </c>
      <c r="R32">
        <v>6652265.9469999997</v>
      </c>
      <c r="S32">
        <v>1871454.105</v>
      </c>
      <c r="U32" t="str">
        <f t="shared" si="0"/>
        <v>GW Pumping from San Gabriel Basin via ULASG-02 for IOU_GSR1</v>
      </c>
      <c r="W32" t="str">
        <f t="shared" si="1"/>
        <v>GW Pumping from San Gabriel Basin via ULASG-02 for GOLDEN STATE WATER CO. - REGION 3</v>
      </c>
    </row>
    <row r="33" spans="1:23" x14ac:dyDescent="0.25">
      <c r="A33" t="s">
        <v>393</v>
      </c>
      <c r="B33" t="s">
        <v>18</v>
      </c>
      <c r="C33" t="s">
        <v>19</v>
      </c>
      <c r="D33" t="s">
        <v>150</v>
      </c>
      <c r="E33" s="1">
        <v>340537000000000</v>
      </c>
      <c r="F33" t="s">
        <v>151</v>
      </c>
      <c r="G33" s="2">
        <v>38511</v>
      </c>
      <c r="H33">
        <v>34.092888889999998</v>
      </c>
      <c r="I33">
        <v>-117.7131389</v>
      </c>
      <c r="J33">
        <v>1910024</v>
      </c>
      <c r="K33" t="s">
        <v>147</v>
      </c>
      <c r="L33" t="s">
        <v>147</v>
      </c>
      <c r="M33">
        <v>1155</v>
      </c>
      <c r="N33" t="s">
        <v>148</v>
      </c>
      <c r="O33" t="s">
        <v>149</v>
      </c>
      <c r="Q33" t="s">
        <v>66</v>
      </c>
      <c r="R33">
        <v>6648518.057</v>
      </c>
      <c r="S33">
        <v>1856310.1629999999</v>
      </c>
      <c r="U33" t="str">
        <f t="shared" si="0"/>
        <v>GW Pumping from San Gabriel Basin via ULASG-03 for IOU_GSR1</v>
      </c>
      <c r="W33" t="str">
        <f t="shared" si="1"/>
        <v>GW Pumping from San Gabriel Basin via ULASG-03 for GOLDEN STATE WATER CO. - REGION 3</v>
      </c>
    </row>
    <row r="34" spans="1:23" x14ac:dyDescent="0.25">
      <c r="A34" t="s">
        <v>394</v>
      </c>
      <c r="B34" t="s">
        <v>18</v>
      </c>
      <c r="C34" t="s">
        <v>19</v>
      </c>
      <c r="D34" t="s">
        <v>152</v>
      </c>
      <c r="E34" s="1">
        <v>340500000000000</v>
      </c>
      <c r="F34" t="s">
        <v>153</v>
      </c>
      <c r="G34" s="2">
        <v>38519</v>
      </c>
      <c r="H34">
        <v>34.099777779999997</v>
      </c>
      <c r="I34">
        <v>-118.0228056</v>
      </c>
      <c r="J34">
        <v>1910212</v>
      </c>
      <c r="K34" t="s">
        <v>154</v>
      </c>
      <c r="L34" t="s">
        <v>154</v>
      </c>
      <c r="M34">
        <v>325</v>
      </c>
      <c r="N34" t="s">
        <v>148</v>
      </c>
      <c r="O34" t="s">
        <v>155</v>
      </c>
      <c r="Q34" t="s">
        <v>66</v>
      </c>
      <c r="R34">
        <v>6554762.4979999997</v>
      </c>
      <c r="S34">
        <v>1858694.0120000001</v>
      </c>
      <c r="U34" t="str">
        <f t="shared" si="0"/>
        <v>GW Pumping from San Gabriel Basin via ULASG-12 for IOU_GSR3</v>
      </c>
      <c r="W34" t="str">
        <f t="shared" si="1"/>
        <v>GW Pumping from San Gabriel Basin via ULASG-12 for GOLDEN STATE WATER CO. - REGION 3</v>
      </c>
    </row>
    <row r="35" spans="1:23" x14ac:dyDescent="0.25">
      <c r="A35" t="s">
        <v>395</v>
      </c>
      <c r="B35" t="s">
        <v>18</v>
      </c>
      <c r="C35" t="s">
        <v>19</v>
      </c>
      <c r="D35" t="s">
        <v>156</v>
      </c>
      <c r="E35" s="1">
        <v>340400000000000</v>
      </c>
      <c r="F35" t="s">
        <v>157</v>
      </c>
      <c r="G35" s="2">
        <v>38519</v>
      </c>
      <c r="H35">
        <v>34.073111109999999</v>
      </c>
      <c r="I35">
        <v>-118.0951944</v>
      </c>
      <c r="J35">
        <v>1910223</v>
      </c>
      <c r="K35" t="s">
        <v>158</v>
      </c>
      <c r="L35" t="s">
        <v>158</v>
      </c>
      <c r="M35">
        <v>309</v>
      </c>
      <c r="N35" t="s">
        <v>89</v>
      </c>
      <c r="O35" t="s">
        <v>159</v>
      </c>
      <c r="Q35" t="s">
        <v>91</v>
      </c>
      <c r="R35">
        <v>6532838.3200000003</v>
      </c>
      <c r="S35">
        <v>1849002.3729999999</v>
      </c>
      <c r="U35" t="str">
        <f t="shared" si="0"/>
        <v>GW Pumping from San Gabriel Basin via ULASG-13 for CWD_SGB2</v>
      </c>
      <c r="W35" t="str">
        <f t="shared" si="1"/>
        <v>GW Pumping from San Gabriel Basin via ULASG-13 for SAN GABRIEL CWD</v>
      </c>
    </row>
    <row r="36" spans="1:23" x14ac:dyDescent="0.25">
      <c r="A36" t="s">
        <v>396</v>
      </c>
      <c r="B36" t="s">
        <v>18</v>
      </c>
      <c r="C36" t="s">
        <v>19</v>
      </c>
      <c r="D36" t="s">
        <v>160</v>
      </c>
      <c r="E36" s="1">
        <v>340652000000000</v>
      </c>
      <c r="F36" t="s">
        <v>161</v>
      </c>
      <c r="G36" s="2">
        <v>38544</v>
      </c>
      <c r="H36">
        <v>34.114452919999998</v>
      </c>
      <c r="I36">
        <v>-117.84561600000001</v>
      </c>
      <c r="J36">
        <v>1910142</v>
      </c>
      <c r="K36" t="s">
        <v>162</v>
      </c>
      <c r="L36" t="s">
        <v>162</v>
      </c>
      <c r="M36">
        <v>784</v>
      </c>
      <c r="N36" t="s">
        <v>163</v>
      </c>
      <c r="O36" t="s">
        <v>164</v>
      </c>
      <c r="Q36" t="s">
        <v>26</v>
      </c>
      <c r="R36">
        <v>6608396.6710000001</v>
      </c>
      <c r="S36">
        <v>1864069.673</v>
      </c>
      <c r="U36" t="str">
        <f t="shared" si="0"/>
        <v>GW Pumping from San Gabriel Basin via ULASG-16 for CTY_GDR</v>
      </c>
      <c r="W36" t="str">
        <f t="shared" si="1"/>
        <v>GW Pumping from San Gabriel Basin via ULASG-16 for CITY OF GLENDORA</v>
      </c>
    </row>
    <row r="37" spans="1:23" x14ac:dyDescent="0.25">
      <c r="A37" t="s">
        <v>397</v>
      </c>
      <c r="B37" t="s">
        <v>18</v>
      </c>
      <c r="C37" t="s">
        <v>19</v>
      </c>
      <c r="D37" t="s">
        <v>165</v>
      </c>
      <c r="E37" s="1">
        <v>340800000000000</v>
      </c>
      <c r="F37" t="s">
        <v>166</v>
      </c>
      <c r="G37" s="2">
        <v>38516</v>
      </c>
      <c r="H37">
        <v>34.137388889999997</v>
      </c>
      <c r="I37">
        <v>-117.7781111</v>
      </c>
      <c r="J37">
        <v>1910142</v>
      </c>
      <c r="K37" t="s">
        <v>162</v>
      </c>
      <c r="L37" t="s">
        <v>162</v>
      </c>
      <c r="M37">
        <v>1193</v>
      </c>
      <c r="N37" t="s">
        <v>148</v>
      </c>
      <c r="O37" t="s">
        <v>167</v>
      </c>
      <c r="Q37" t="s">
        <v>66</v>
      </c>
      <c r="R37">
        <v>6628811.0619999999</v>
      </c>
      <c r="S37">
        <v>1872454.72</v>
      </c>
      <c r="U37" t="str">
        <f t="shared" si="0"/>
        <v>GW Pumping from San Gabriel Basin via ULASGU-02 for IOU_GSR2</v>
      </c>
      <c r="W37" t="str">
        <f t="shared" si="1"/>
        <v>GW Pumping from San Gabriel Basin via ULASGU-02 for GOLDEN STATE WATER CO. - REGION 3</v>
      </c>
    </row>
    <row r="38" spans="1:23" x14ac:dyDescent="0.25">
      <c r="A38" t="s">
        <v>398</v>
      </c>
      <c r="B38" t="s">
        <v>18</v>
      </c>
      <c r="C38" t="s">
        <v>52</v>
      </c>
      <c r="D38" t="s">
        <v>168</v>
      </c>
      <c r="E38" s="1">
        <v>341900000000000</v>
      </c>
      <c r="F38" t="s">
        <v>169</v>
      </c>
      <c r="G38" s="2">
        <v>38512</v>
      </c>
      <c r="H38">
        <v>34.31922222</v>
      </c>
      <c r="I38">
        <v>-118.33016670000001</v>
      </c>
      <c r="J38">
        <v>1900639</v>
      </c>
      <c r="K38" t="s">
        <v>170</v>
      </c>
      <c r="M38">
        <v>0</v>
      </c>
      <c r="R38">
        <v>6461974.4670000002</v>
      </c>
      <c r="S38">
        <v>1938716.81</v>
      </c>
      <c r="U38" t="str">
        <f t="shared" si="0"/>
        <v xml:space="preserve">GW Pumping from San Fernando Basin via ULASF-11 for </v>
      </c>
      <c r="W38" t="str">
        <f t="shared" si="1"/>
        <v xml:space="preserve">GW Pumping from San Fernando Basin via ULASF-11 for </v>
      </c>
    </row>
    <row r="39" spans="1:23" x14ac:dyDescent="0.25">
      <c r="A39" t="s">
        <v>399</v>
      </c>
      <c r="B39" t="s">
        <v>29</v>
      </c>
      <c r="C39" t="s">
        <v>30</v>
      </c>
      <c r="D39" t="s">
        <v>171</v>
      </c>
      <c r="E39" s="1">
        <v>335818000000000</v>
      </c>
      <c r="F39" t="s">
        <v>172</v>
      </c>
      <c r="G39" s="2">
        <v>38951</v>
      </c>
      <c r="H39">
        <v>33.971564440000002</v>
      </c>
      <c r="I39">
        <v>-118.20229380000001</v>
      </c>
      <c r="J39">
        <v>1910049</v>
      </c>
      <c r="K39" t="s">
        <v>173</v>
      </c>
      <c r="L39" t="s">
        <v>174</v>
      </c>
      <c r="M39">
        <v>143</v>
      </c>
      <c r="N39" t="s">
        <v>175</v>
      </c>
      <c r="O39" t="s">
        <v>176</v>
      </c>
      <c r="Q39" t="s">
        <v>26</v>
      </c>
      <c r="R39">
        <v>6500330.3629999999</v>
      </c>
      <c r="S39">
        <v>1812095.568</v>
      </c>
      <c r="U39" t="str">
        <f t="shared" si="0"/>
        <v>GW Pumping from Central Basin Basin via CLABCB-10 for CTY_HUP</v>
      </c>
      <c r="W39" t="str">
        <f t="shared" si="1"/>
        <v>GW Pumping from Central Basin Basin via CLABCB-10 for CITY OF HUNTINGTON PARK</v>
      </c>
    </row>
    <row r="40" spans="1:23" x14ac:dyDescent="0.25">
      <c r="A40" t="s">
        <v>400</v>
      </c>
      <c r="B40" t="s">
        <v>29</v>
      </c>
      <c r="C40" t="s">
        <v>30</v>
      </c>
      <c r="D40" t="s">
        <v>177</v>
      </c>
      <c r="E40" s="1">
        <v>335742000000000</v>
      </c>
      <c r="F40" t="s">
        <v>178</v>
      </c>
      <c r="G40" s="2">
        <v>38951</v>
      </c>
      <c r="H40">
        <v>33.961892300000002</v>
      </c>
      <c r="I40">
        <v>-118.19344340000001</v>
      </c>
      <c r="J40">
        <v>1910049</v>
      </c>
      <c r="K40" t="s">
        <v>173</v>
      </c>
      <c r="L40" t="s">
        <v>174</v>
      </c>
      <c r="M40">
        <v>132</v>
      </c>
      <c r="N40" t="s">
        <v>175</v>
      </c>
      <c r="O40" t="s">
        <v>176</v>
      </c>
      <c r="Q40" t="s">
        <v>26</v>
      </c>
      <c r="R40">
        <v>6503007.0630000001</v>
      </c>
      <c r="S40">
        <v>1808570.3929999999</v>
      </c>
      <c r="U40" t="str">
        <f t="shared" si="0"/>
        <v>GW Pumping from Central Basin Basin via CLABCB-11 for CTY_HUP</v>
      </c>
      <c r="W40" t="str">
        <f t="shared" si="1"/>
        <v>GW Pumping from Central Basin Basin via CLABCB-11 for CITY OF HUNTINGTON PARK</v>
      </c>
    </row>
    <row r="41" spans="1:23" x14ac:dyDescent="0.25">
      <c r="A41" t="s">
        <v>401</v>
      </c>
      <c r="B41" t="s">
        <v>29</v>
      </c>
      <c r="C41" t="s">
        <v>61</v>
      </c>
      <c r="D41" t="s">
        <v>179</v>
      </c>
      <c r="E41" s="1">
        <v>335500000000000</v>
      </c>
      <c r="F41" t="s">
        <v>180</v>
      </c>
      <c r="G41" s="2">
        <v>38972</v>
      </c>
      <c r="H41">
        <v>33.926000000000002</v>
      </c>
      <c r="I41">
        <v>-118.3364722</v>
      </c>
      <c r="J41">
        <v>1910051</v>
      </c>
      <c r="K41" t="s">
        <v>181</v>
      </c>
      <c r="L41" t="s">
        <v>182</v>
      </c>
      <c r="M41">
        <v>62</v>
      </c>
      <c r="N41" t="s">
        <v>143</v>
      </c>
      <c r="O41" t="s">
        <v>183</v>
      </c>
      <c r="Q41" t="s">
        <v>66</v>
      </c>
      <c r="R41">
        <v>6459591.5410000002</v>
      </c>
      <c r="S41">
        <v>1795622.794</v>
      </c>
      <c r="U41" t="str">
        <f t="shared" si="0"/>
        <v>GW Pumping from West Basin Basin via CLABWB-05 for IOU_GSM12</v>
      </c>
      <c r="W41" t="str">
        <f t="shared" si="1"/>
        <v>GW Pumping from West Basin Basin via CLABWB-05 for GOLDEN STATE WATER CO. - METROPOLITAN</v>
      </c>
    </row>
    <row r="42" spans="1:23" x14ac:dyDescent="0.25">
      <c r="A42" t="s">
        <v>402</v>
      </c>
      <c r="B42" t="s">
        <v>18</v>
      </c>
      <c r="C42" t="s">
        <v>19</v>
      </c>
      <c r="D42" t="s">
        <v>184</v>
      </c>
      <c r="E42" s="1">
        <v>341100000000000</v>
      </c>
      <c r="F42" t="s">
        <v>185</v>
      </c>
      <c r="G42" s="2">
        <v>38517</v>
      </c>
      <c r="H42">
        <v>34.19505556</v>
      </c>
      <c r="I42">
        <v>-118.1635</v>
      </c>
      <c r="J42">
        <v>1910063</v>
      </c>
      <c r="K42" t="s">
        <v>186</v>
      </c>
      <c r="L42" t="s">
        <v>186</v>
      </c>
      <c r="M42">
        <v>1209</v>
      </c>
      <c r="N42" t="s">
        <v>187</v>
      </c>
      <c r="O42" t="s">
        <v>188</v>
      </c>
      <c r="Q42" t="s">
        <v>41</v>
      </c>
      <c r="R42">
        <v>6512225.085</v>
      </c>
      <c r="S42">
        <v>1893406.773</v>
      </c>
      <c r="U42" t="str">
        <f t="shared" si="0"/>
        <v>GW Pumping from San Gabriel Basin via ULASG-07 for MWC_LAV</v>
      </c>
      <c r="W42" t="str">
        <f t="shared" si="1"/>
        <v>GW Pumping from San Gabriel Basin via ULASG-07 for LINCOLN AVENUE WATER COMPANY</v>
      </c>
    </row>
    <row r="43" spans="1:23" x14ac:dyDescent="0.25">
      <c r="A43" t="s">
        <v>403</v>
      </c>
      <c r="B43" t="s">
        <v>29</v>
      </c>
      <c r="C43" t="s">
        <v>61</v>
      </c>
      <c r="D43" t="s">
        <v>189</v>
      </c>
      <c r="E43" s="1">
        <v>334704000000000</v>
      </c>
      <c r="F43" t="s">
        <v>32</v>
      </c>
      <c r="G43" s="2">
        <v>39037</v>
      </c>
      <c r="H43">
        <v>33.785722219999997</v>
      </c>
      <c r="I43">
        <v>-118.32477780000001</v>
      </c>
      <c r="J43" t="s">
        <v>32</v>
      </c>
      <c r="K43" t="s">
        <v>190</v>
      </c>
      <c r="L43" t="s">
        <v>191</v>
      </c>
      <c r="M43">
        <v>0</v>
      </c>
      <c r="O43" t="s">
        <v>192</v>
      </c>
      <c r="R43">
        <v>6462974.2949999999</v>
      </c>
      <c r="S43">
        <v>1744560.781</v>
      </c>
      <c r="U43" t="str">
        <f t="shared" si="0"/>
        <v>GW Pumping from West Basin Basin via CLABWB-10 for CTY_LOM</v>
      </c>
      <c r="W43" t="str">
        <f t="shared" si="1"/>
        <v xml:space="preserve">GW Pumping from West Basin Basin via CLABWB-10 for </v>
      </c>
    </row>
    <row r="44" spans="1:23" x14ac:dyDescent="0.25">
      <c r="A44" t="s">
        <v>404</v>
      </c>
      <c r="B44" t="s">
        <v>29</v>
      </c>
      <c r="C44" t="s">
        <v>30</v>
      </c>
      <c r="D44" t="s">
        <v>193</v>
      </c>
      <c r="E44" s="1">
        <v>334836000000000</v>
      </c>
      <c r="F44" t="s">
        <v>194</v>
      </c>
      <c r="G44" s="2">
        <v>38946</v>
      </c>
      <c r="H44">
        <v>33.810333329999999</v>
      </c>
      <c r="I44">
        <v>-118.1033611</v>
      </c>
      <c r="J44">
        <v>1910065</v>
      </c>
      <c r="K44" t="s">
        <v>195</v>
      </c>
      <c r="L44" t="s">
        <v>196</v>
      </c>
      <c r="M44">
        <v>22</v>
      </c>
      <c r="N44" t="s">
        <v>197</v>
      </c>
      <c r="O44" t="s">
        <v>198</v>
      </c>
      <c r="P44" t="s">
        <v>49</v>
      </c>
      <c r="Q44" t="s">
        <v>26</v>
      </c>
      <c r="R44">
        <v>6530266.8090000004</v>
      </c>
      <c r="S44">
        <v>1753374.1429999999</v>
      </c>
      <c r="U44" t="str">
        <f t="shared" si="0"/>
        <v>GW Pumping from Central Basin Basin via CLABCB-04 for CTY_LBH</v>
      </c>
      <c r="W44" t="str">
        <f t="shared" si="1"/>
        <v>GW Pumping from Central Basin Basin via CLABCB-04 for CITY OF LONG BEACH</v>
      </c>
    </row>
    <row r="45" spans="1:23" x14ac:dyDescent="0.25">
      <c r="A45" t="s">
        <v>405</v>
      </c>
      <c r="B45" t="s">
        <v>29</v>
      </c>
      <c r="C45" t="s">
        <v>30</v>
      </c>
      <c r="D45" t="s">
        <v>199</v>
      </c>
      <c r="E45" s="1">
        <v>334837000000000</v>
      </c>
      <c r="F45" t="s">
        <v>200</v>
      </c>
      <c r="G45" s="2">
        <v>38950</v>
      </c>
      <c r="H45">
        <v>33.81027778</v>
      </c>
      <c r="I45">
        <v>-118.1508333</v>
      </c>
      <c r="J45">
        <v>1910065</v>
      </c>
      <c r="K45" t="s">
        <v>195</v>
      </c>
      <c r="L45" t="s">
        <v>196</v>
      </c>
      <c r="M45">
        <v>37</v>
      </c>
      <c r="N45" t="s">
        <v>197</v>
      </c>
      <c r="O45" t="s">
        <v>198</v>
      </c>
      <c r="P45" t="s">
        <v>49</v>
      </c>
      <c r="Q45" t="s">
        <v>26</v>
      </c>
      <c r="R45">
        <v>6515845.3049999997</v>
      </c>
      <c r="S45">
        <v>1753372.162</v>
      </c>
      <c r="U45" t="str">
        <f t="shared" si="0"/>
        <v>GW Pumping from Central Basin Basin via CLABCB-05 for CTY_LBH</v>
      </c>
      <c r="W45" t="str">
        <f t="shared" si="1"/>
        <v>GW Pumping from Central Basin Basin via CLABCB-05 for CITY OF LONG BEACH</v>
      </c>
    </row>
    <row r="46" spans="1:23" x14ac:dyDescent="0.25">
      <c r="A46" t="s">
        <v>406</v>
      </c>
      <c r="B46" t="s">
        <v>29</v>
      </c>
      <c r="C46" t="s">
        <v>30</v>
      </c>
      <c r="D46" t="s">
        <v>201</v>
      </c>
      <c r="E46" s="1">
        <v>334944000000000</v>
      </c>
      <c r="F46" t="s">
        <v>202</v>
      </c>
      <c r="G46" s="2">
        <v>38950</v>
      </c>
      <c r="H46">
        <v>33.828888890000002</v>
      </c>
      <c r="I46">
        <v>-118.0877778</v>
      </c>
      <c r="J46">
        <v>1910065</v>
      </c>
      <c r="K46" t="s">
        <v>195</v>
      </c>
      <c r="L46" t="s">
        <v>196</v>
      </c>
      <c r="M46">
        <v>55</v>
      </c>
      <c r="N46" t="s">
        <v>197</v>
      </c>
      <c r="O46" t="s">
        <v>198</v>
      </c>
      <c r="P46" t="s">
        <v>49</v>
      </c>
      <c r="Q46" t="s">
        <v>26</v>
      </c>
      <c r="R46">
        <v>6535006.7240000004</v>
      </c>
      <c r="S46">
        <v>1760122.5</v>
      </c>
      <c r="U46" t="str">
        <f t="shared" si="0"/>
        <v>GW Pumping from Central Basin Basin via CLABCB-06 for CTY_LBH</v>
      </c>
      <c r="W46" t="str">
        <f t="shared" si="1"/>
        <v>GW Pumping from Central Basin Basin via CLABCB-06 for CITY OF LONG BEACH</v>
      </c>
    </row>
    <row r="47" spans="1:23" x14ac:dyDescent="0.25">
      <c r="A47" t="s">
        <v>407</v>
      </c>
      <c r="B47" t="s">
        <v>29</v>
      </c>
      <c r="C47" t="s">
        <v>30</v>
      </c>
      <c r="D47" t="s">
        <v>203</v>
      </c>
      <c r="E47" s="1">
        <v>335215000000000</v>
      </c>
      <c r="F47" t="s">
        <v>32</v>
      </c>
      <c r="G47" s="2">
        <v>39037</v>
      </c>
      <c r="H47">
        <v>33.878972220000001</v>
      </c>
      <c r="I47">
        <v>-118.1732222</v>
      </c>
      <c r="J47" t="s">
        <v>32</v>
      </c>
      <c r="K47" t="s">
        <v>195</v>
      </c>
      <c r="L47" t="s">
        <v>196</v>
      </c>
      <c r="M47">
        <v>0</v>
      </c>
      <c r="N47" t="s">
        <v>197</v>
      </c>
      <c r="O47" t="s">
        <v>198</v>
      </c>
      <c r="P47" t="s">
        <v>49</v>
      </c>
      <c r="Q47" t="s">
        <v>26</v>
      </c>
      <c r="R47">
        <v>6509086.9119999995</v>
      </c>
      <c r="S47">
        <v>1778382.7479999999</v>
      </c>
      <c r="U47" t="str">
        <f t="shared" si="0"/>
        <v>GW Pumping from Central Basin Basin via CLABCB-21 for CTY_LBH</v>
      </c>
      <c r="W47" t="str">
        <f t="shared" si="1"/>
        <v>GW Pumping from Central Basin Basin via CLABCB-21 for CITY OF LONG BEACH</v>
      </c>
    </row>
    <row r="48" spans="1:23" x14ac:dyDescent="0.25">
      <c r="A48" t="s">
        <v>408</v>
      </c>
      <c r="B48" t="s">
        <v>18</v>
      </c>
      <c r="C48" t="s">
        <v>52</v>
      </c>
      <c r="D48" t="s">
        <v>204</v>
      </c>
      <c r="E48" s="1">
        <v>341800000000000</v>
      </c>
      <c r="F48" t="s">
        <v>205</v>
      </c>
      <c r="G48" s="2">
        <v>38496</v>
      </c>
      <c r="H48">
        <v>34.304694439999999</v>
      </c>
      <c r="I48">
        <v>-118.381</v>
      </c>
      <c r="J48">
        <v>1910075</v>
      </c>
      <c r="K48" t="s">
        <v>206</v>
      </c>
      <c r="L48" t="s">
        <v>206</v>
      </c>
      <c r="M48">
        <v>1668</v>
      </c>
      <c r="O48" t="s">
        <v>207</v>
      </c>
      <c r="R48">
        <v>6446605.6330000004</v>
      </c>
      <c r="S48">
        <v>1933484.2150000001</v>
      </c>
      <c r="U48" t="str">
        <f t="shared" si="0"/>
        <v>GW Pumping from San Fernando Basin via ULASF-01 for CWD_LA1</v>
      </c>
      <c r="W48" t="str">
        <f t="shared" si="1"/>
        <v xml:space="preserve">GW Pumping from San Fernando Basin via ULASF-01 for </v>
      </c>
    </row>
    <row r="49" spans="1:23" x14ac:dyDescent="0.25">
      <c r="A49" t="s">
        <v>409</v>
      </c>
      <c r="B49" t="s">
        <v>18</v>
      </c>
      <c r="C49" t="s">
        <v>52</v>
      </c>
      <c r="D49" t="s">
        <v>208</v>
      </c>
      <c r="E49" s="1">
        <v>341700000000000</v>
      </c>
      <c r="F49" t="s">
        <v>209</v>
      </c>
      <c r="G49" s="2">
        <v>38496</v>
      </c>
      <c r="H49">
        <v>34.293916670000002</v>
      </c>
      <c r="I49">
        <v>-118.45752779999999</v>
      </c>
      <c r="J49">
        <v>1910067</v>
      </c>
      <c r="K49" t="s">
        <v>210</v>
      </c>
      <c r="L49" t="s">
        <v>211</v>
      </c>
      <c r="M49">
        <v>1141</v>
      </c>
      <c r="N49" t="s">
        <v>60</v>
      </c>
      <c r="O49" t="s">
        <v>84</v>
      </c>
      <c r="P49" t="s">
        <v>49</v>
      </c>
      <c r="Q49" t="s">
        <v>26</v>
      </c>
      <c r="R49">
        <v>6423476.7249999996</v>
      </c>
      <c r="S49">
        <v>1929658.4240000001</v>
      </c>
      <c r="U49" t="str">
        <f t="shared" si="0"/>
        <v>GW Pumping from San Fernando Basin via ULASF-02 for CTY_LAX2</v>
      </c>
      <c r="W49" t="str">
        <f t="shared" si="1"/>
        <v>GW Pumping from San Fernando Basin via ULASF-02 for CITY OF LOS ANGELES</v>
      </c>
    </row>
    <row r="50" spans="1:23" x14ac:dyDescent="0.25">
      <c r="A50" t="s">
        <v>410</v>
      </c>
      <c r="B50" t="s">
        <v>18</v>
      </c>
      <c r="C50" t="s">
        <v>52</v>
      </c>
      <c r="D50" t="s">
        <v>212</v>
      </c>
      <c r="E50" s="1">
        <v>341300000000000</v>
      </c>
      <c r="F50" t="s">
        <v>213</v>
      </c>
      <c r="G50" s="2">
        <v>38497</v>
      </c>
      <c r="H50">
        <v>34.230361109999997</v>
      </c>
      <c r="I50">
        <v>-118.4130833</v>
      </c>
      <c r="J50">
        <v>1910067</v>
      </c>
      <c r="K50" t="s">
        <v>210</v>
      </c>
      <c r="L50" t="s">
        <v>211</v>
      </c>
      <c r="M50">
        <v>852</v>
      </c>
      <c r="N50" t="s">
        <v>60</v>
      </c>
      <c r="O50" t="s">
        <v>84</v>
      </c>
      <c r="P50" t="s">
        <v>49</v>
      </c>
      <c r="Q50" t="s">
        <v>26</v>
      </c>
      <c r="R50">
        <v>6436805.4409999996</v>
      </c>
      <c r="S50">
        <v>1906471.456</v>
      </c>
      <c r="U50" t="str">
        <f t="shared" si="0"/>
        <v>GW Pumping from San Fernando Basin via ULASF-04 for CTY_LAX2</v>
      </c>
      <c r="W50" t="str">
        <f t="shared" si="1"/>
        <v>GW Pumping from San Fernando Basin via ULASF-04 for CITY OF LOS ANGELES</v>
      </c>
    </row>
    <row r="51" spans="1:23" x14ac:dyDescent="0.25">
      <c r="A51" t="s">
        <v>411</v>
      </c>
      <c r="B51" t="s">
        <v>18</v>
      </c>
      <c r="C51" t="s">
        <v>52</v>
      </c>
      <c r="D51" t="s">
        <v>214</v>
      </c>
      <c r="E51" s="1">
        <v>341100000000000</v>
      </c>
      <c r="F51" t="s">
        <v>215</v>
      </c>
      <c r="G51" s="2">
        <v>38498</v>
      </c>
      <c r="H51">
        <v>34.194055560000002</v>
      </c>
      <c r="I51">
        <v>-118.4159444</v>
      </c>
      <c r="J51">
        <v>1910067</v>
      </c>
      <c r="K51" t="s">
        <v>210</v>
      </c>
      <c r="L51" t="s">
        <v>211</v>
      </c>
      <c r="M51">
        <v>723</v>
      </c>
      <c r="N51" t="s">
        <v>60</v>
      </c>
      <c r="O51" t="s">
        <v>84</v>
      </c>
      <c r="P51" t="s">
        <v>49</v>
      </c>
      <c r="Q51" t="s">
        <v>26</v>
      </c>
      <c r="R51">
        <v>6435885.9589999998</v>
      </c>
      <c r="S51">
        <v>1893262.888</v>
      </c>
      <c r="U51" t="str">
        <f t="shared" si="0"/>
        <v>GW Pumping from San Fernando Basin via ULASF-05 for CTY_LAX2</v>
      </c>
      <c r="W51" t="str">
        <f t="shared" si="1"/>
        <v>GW Pumping from San Fernando Basin via ULASF-05 for CITY OF LOS ANGELES</v>
      </c>
    </row>
    <row r="52" spans="1:23" x14ac:dyDescent="0.25">
      <c r="A52" t="s">
        <v>412</v>
      </c>
      <c r="B52" t="s">
        <v>18</v>
      </c>
      <c r="C52" t="s">
        <v>52</v>
      </c>
      <c r="D52" t="s">
        <v>216</v>
      </c>
      <c r="E52" s="1">
        <v>340924000000000</v>
      </c>
      <c r="F52" t="s">
        <v>217</v>
      </c>
      <c r="G52" s="2">
        <v>38498</v>
      </c>
      <c r="H52">
        <v>34.156777779999999</v>
      </c>
      <c r="I52">
        <v>-118.35069439999999</v>
      </c>
      <c r="J52">
        <v>1910067</v>
      </c>
      <c r="K52" t="s">
        <v>210</v>
      </c>
      <c r="L52" t="s">
        <v>211</v>
      </c>
      <c r="M52">
        <v>568</v>
      </c>
      <c r="N52" t="s">
        <v>57</v>
      </c>
      <c r="O52" t="s">
        <v>58</v>
      </c>
      <c r="P52" t="s">
        <v>49</v>
      </c>
      <c r="Q52" t="s">
        <v>26</v>
      </c>
      <c r="R52">
        <v>6455570.0029999996</v>
      </c>
      <c r="S52">
        <v>1879621.6640000001</v>
      </c>
      <c r="U52" t="str">
        <f t="shared" si="0"/>
        <v>GW Pumping from San Fernando Basin via ULASF-06 for CTY_BUR</v>
      </c>
      <c r="W52" t="str">
        <f t="shared" si="1"/>
        <v>GW Pumping from San Fernando Basin via ULASF-06 for CITY OF BURBANK</v>
      </c>
    </row>
    <row r="53" spans="1:23" x14ac:dyDescent="0.25">
      <c r="A53" t="s">
        <v>413</v>
      </c>
      <c r="B53" t="s">
        <v>18</v>
      </c>
      <c r="C53" t="s">
        <v>52</v>
      </c>
      <c r="D53" t="s">
        <v>218</v>
      </c>
      <c r="E53" s="1">
        <v>341000000000000</v>
      </c>
      <c r="F53" t="s">
        <v>219</v>
      </c>
      <c r="G53" s="2">
        <v>38511</v>
      </c>
      <c r="H53">
        <v>34.181777779999997</v>
      </c>
      <c r="I53">
        <v>-118.3685833</v>
      </c>
      <c r="J53">
        <v>1910067</v>
      </c>
      <c r="K53" t="s">
        <v>210</v>
      </c>
      <c r="L53" t="s">
        <v>211</v>
      </c>
      <c r="M53">
        <v>660</v>
      </c>
      <c r="N53" t="s">
        <v>60</v>
      </c>
      <c r="O53" t="s">
        <v>84</v>
      </c>
      <c r="P53" t="s">
        <v>49</v>
      </c>
      <c r="Q53" t="s">
        <v>26</v>
      </c>
      <c r="R53">
        <v>6450191.4029999999</v>
      </c>
      <c r="S53">
        <v>1888738.9210000001</v>
      </c>
      <c r="U53" t="str">
        <f t="shared" si="0"/>
        <v>GW Pumping from San Fernando Basin via ULASF-10 for CTY_LAX2</v>
      </c>
      <c r="W53" t="str">
        <f t="shared" si="1"/>
        <v>GW Pumping from San Fernando Basin via ULASF-10 for CITY OF LOS ANGELES</v>
      </c>
    </row>
    <row r="54" spans="1:23" x14ac:dyDescent="0.25">
      <c r="A54" t="s">
        <v>414</v>
      </c>
      <c r="B54" t="s">
        <v>18</v>
      </c>
      <c r="C54" t="s">
        <v>52</v>
      </c>
      <c r="D54" t="s">
        <v>220</v>
      </c>
      <c r="E54" s="1">
        <v>340742000000000</v>
      </c>
      <c r="F54" t="s">
        <v>221</v>
      </c>
      <c r="G54" s="2">
        <v>38512</v>
      </c>
      <c r="H54">
        <v>34.111527780000003</v>
      </c>
      <c r="I54">
        <v>-118.24905560000001</v>
      </c>
      <c r="J54">
        <v>1910067</v>
      </c>
      <c r="K54" t="s">
        <v>210</v>
      </c>
      <c r="L54" t="s">
        <v>211</v>
      </c>
      <c r="M54">
        <v>415</v>
      </c>
      <c r="N54" t="s">
        <v>60</v>
      </c>
      <c r="O54" t="s">
        <v>105</v>
      </c>
      <c r="P54" t="s">
        <v>49</v>
      </c>
      <c r="Q54" t="s">
        <v>26</v>
      </c>
      <c r="R54">
        <v>6486278.2259999998</v>
      </c>
      <c r="S54">
        <v>1863062.67</v>
      </c>
      <c r="U54" t="str">
        <f t="shared" si="0"/>
        <v>GW Pumping from San Fernando Basin via ULASFU-03 for CTY_LAX5</v>
      </c>
      <c r="W54" t="str">
        <f t="shared" si="1"/>
        <v>GW Pumping from San Fernando Basin via ULASFU-03 for CITY OF LOS ANGELES</v>
      </c>
    </row>
    <row r="55" spans="1:23" x14ac:dyDescent="0.25">
      <c r="A55" t="s">
        <v>415</v>
      </c>
      <c r="B55" t="s">
        <v>18</v>
      </c>
      <c r="C55" t="s">
        <v>52</v>
      </c>
      <c r="D55" t="s">
        <v>222</v>
      </c>
      <c r="E55" s="1">
        <v>341300000000000</v>
      </c>
      <c r="F55" t="s">
        <v>223</v>
      </c>
      <c r="G55" s="2">
        <v>38519</v>
      </c>
      <c r="H55">
        <v>34.232083330000002</v>
      </c>
      <c r="I55">
        <v>-118.41077780000001</v>
      </c>
      <c r="J55">
        <v>1910067</v>
      </c>
      <c r="K55" t="s">
        <v>210</v>
      </c>
      <c r="L55" t="s">
        <v>211</v>
      </c>
      <c r="M55">
        <v>867</v>
      </c>
      <c r="N55" t="s">
        <v>60</v>
      </c>
      <c r="O55" t="s">
        <v>84</v>
      </c>
      <c r="P55" t="s">
        <v>49</v>
      </c>
      <c r="Q55" t="s">
        <v>26</v>
      </c>
      <c r="R55">
        <v>6437504.8739999998</v>
      </c>
      <c r="S55">
        <v>1907095.3419999999</v>
      </c>
      <c r="U55" t="str">
        <f t="shared" si="0"/>
        <v>GW Pumping from San Fernando Basin via ULASFU-04 for CTY_LAX2</v>
      </c>
      <c r="W55" t="str">
        <f t="shared" si="1"/>
        <v>GW Pumping from San Fernando Basin via ULASFU-04 for CITY OF LOS ANGELES</v>
      </c>
    </row>
    <row r="56" spans="1:23" x14ac:dyDescent="0.25">
      <c r="A56" t="s">
        <v>416</v>
      </c>
      <c r="B56" t="s">
        <v>18</v>
      </c>
      <c r="C56" t="s">
        <v>52</v>
      </c>
      <c r="D56" t="s">
        <v>224</v>
      </c>
      <c r="E56" s="1">
        <v>341200000000000</v>
      </c>
      <c r="F56" t="s">
        <v>225</v>
      </c>
      <c r="G56" s="2">
        <v>38553</v>
      </c>
      <c r="H56">
        <v>34.212555559999998</v>
      </c>
      <c r="I56">
        <v>-118.4033889</v>
      </c>
      <c r="J56">
        <v>1910067</v>
      </c>
      <c r="K56" t="s">
        <v>210</v>
      </c>
      <c r="L56" t="s">
        <v>211</v>
      </c>
      <c r="M56">
        <v>786</v>
      </c>
      <c r="N56" t="s">
        <v>60</v>
      </c>
      <c r="O56" t="s">
        <v>84</v>
      </c>
      <c r="P56" t="s">
        <v>49</v>
      </c>
      <c r="Q56" t="s">
        <v>26</v>
      </c>
      <c r="R56">
        <v>6439709.7130000005</v>
      </c>
      <c r="S56">
        <v>1899979.845</v>
      </c>
      <c r="U56" t="str">
        <f t="shared" si="0"/>
        <v>GW Pumping from San Fernando Basin via ULASFU-06 for CTY_LAX2</v>
      </c>
      <c r="W56" t="str">
        <f t="shared" si="1"/>
        <v>GW Pumping from San Fernando Basin via ULASFU-06 for CITY OF LOS ANGELES</v>
      </c>
    </row>
    <row r="57" spans="1:23" x14ac:dyDescent="0.25">
      <c r="A57" t="s">
        <v>417</v>
      </c>
      <c r="B57" t="s">
        <v>29</v>
      </c>
      <c r="C57" t="s">
        <v>30</v>
      </c>
      <c r="D57" t="s">
        <v>226</v>
      </c>
      <c r="E57" s="1">
        <v>335858000000000</v>
      </c>
      <c r="F57" t="s">
        <v>227</v>
      </c>
      <c r="G57" s="2">
        <v>38951</v>
      </c>
      <c r="H57">
        <v>33.982813759999999</v>
      </c>
      <c r="I57">
        <v>-118.3106276</v>
      </c>
      <c r="J57">
        <v>1910067</v>
      </c>
      <c r="K57" t="s">
        <v>210</v>
      </c>
      <c r="L57" t="s">
        <v>211</v>
      </c>
      <c r="M57">
        <v>137</v>
      </c>
      <c r="N57" t="s">
        <v>60</v>
      </c>
      <c r="O57" t="s">
        <v>105</v>
      </c>
      <c r="P57" t="s">
        <v>49</v>
      </c>
      <c r="Q57" t="s">
        <v>26</v>
      </c>
      <c r="R57">
        <v>6467495.8509999998</v>
      </c>
      <c r="S57">
        <v>1816273.22</v>
      </c>
      <c r="U57" t="str">
        <f t="shared" si="0"/>
        <v>GW Pumping from Central Basin Basin via CLABCB-08 for CTY_LAX5</v>
      </c>
      <c r="W57" t="str">
        <f t="shared" si="1"/>
        <v>GW Pumping from Central Basin Basin via CLABCB-08 for CITY OF LOS ANGELES</v>
      </c>
    </row>
    <row r="58" spans="1:23" x14ac:dyDescent="0.25">
      <c r="A58" t="s">
        <v>418</v>
      </c>
      <c r="B58" t="s">
        <v>29</v>
      </c>
      <c r="C58" t="s">
        <v>30</v>
      </c>
      <c r="D58" t="s">
        <v>228</v>
      </c>
      <c r="E58" s="1">
        <v>335600000000000</v>
      </c>
      <c r="F58" t="s">
        <v>229</v>
      </c>
      <c r="G58" s="2">
        <v>38951</v>
      </c>
      <c r="H58">
        <v>33.94722222</v>
      </c>
      <c r="I58">
        <v>-118.25694439999999</v>
      </c>
      <c r="J58">
        <v>1910067</v>
      </c>
      <c r="K58" t="s">
        <v>210</v>
      </c>
      <c r="L58" t="s">
        <v>211</v>
      </c>
      <c r="M58">
        <v>136</v>
      </c>
      <c r="N58" t="s">
        <v>60</v>
      </c>
      <c r="O58" t="s">
        <v>105</v>
      </c>
      <c r="P58" t="s">
        <v>49</v>
      </c>
      <c r="Q58" t="s">
        <v>26</v>
      </c>
      <c r="R58">
        <v>6483737.466</v>
      </c>
      <c r="S58">
        <v>1803274.79</v>
      </c>
      <c r="U58" t="str">
        <f t="shared" si="0"/>
        <v>GW Pumping from Central Basin Basin via CLABCB-09 for CTY_LAX5</v>
      </c>
      <c r="W58" t="str">
        <f t="shared" si="1"/>
        <v>GW Pumping from Central Basin Basin via CLABCB-09 for CITY OF LOS ANGELES</v>
      </c>
    </row>
    <row r="59" spans="1:23" x14ac:dyDescent="0.25">
      <c r="A59" t="s">
        <v>419</v>
      </c>
      <c r="B59" t="s">
        <v>29</v>
      </c>
      <c r="C59" t="s">
        <v>30</v>
      </c>
      <c r="D59" t="s">
        <v>230</v>
      </c>
      <c r="E59" s="1">
        <v>340100000000000</v>
      </c>
      <c r="F59" t="s">
        <v>32</v>
      </c>
      <c r="G59" s="2">
        <v>39036</v>
      </c>
      <c r="H59">
        <v>34.021416670000001</v>
      </c>
      <c r="I59">
        <v>-118.35777779999999</v>
      </c>
      <c r="J59" t="s">
        <v>32</v>
      </c>
      <c r="K59" t="s">
        <v>210</v>
      </c>
      <c r="L59" t="s">
        <v>211</v>
      </c>
      <c r="M59">
        <v>0</v>
      </c>
      <c r="N59" t="s">
        <v>60</v>
      </c>
      <c r="O59" t="s">
        <v>105</v>
      </c>
      <c r="P59" t="s">
        <v>49</v>
      </c>
      <c r="Q59" t="s">
        <v>26</v>
      </c>
      <c r="R59">
        <v>6453251.7120000003</v>
      </c>
      <c r="S59">
        <v>1830369.048</v>
      </c>
      <c r="U59" t="str">
        <f t="shared" si="0"/>
        <v>GW Pumping from Central Basin Basin via CLABCB-20 for CTY_LAX5</v>
      </c>
      <c r="W59" t="str">
        <f t="shared" si="1"/>
        <v>GW Pumping from Central Basin Basin via CLABCB-20 for CITY OF LOS ANGELES</v>
      </c>
    </row>
    <row r="60" spans="1:23" x14ac:dyDescent="0.25">
      <c r="A60" t="s">
        <v>420</v>
      </c>
      <c r="B60" t="s">
        <v>29</v>
      </c>
      <c r="C60" t="s">
        <v>231</v>
      </c>
      <c r="D60" t="s">
        <v>232</v>
      </c>
      <c r="E60" s="1">
        <v>335900000000000</v>
      </c>
      <c r="F60" t="s">
        <v>32</v>
      </c>
      <c r="G60" s="2">
        <v>39036</v>
      </c>
      <c r="H60">
        <v>33.993888890000001</v>
      </c>
      <c r="I60">
        <v>-118.37925</v>
      </c>
      <c r="J60" t="s">
        <v>32</v>
      </c>
      <c r="K60" t="s">
        <v>210</v>
      </c>
      <c r="L60" t="s">
        <v>211</v>
      </c>
      <c r="M60">
        <v>0</v>
      </c>
      <c r="N60" t="s">
        <v>60</v>
      </c>
      <c r="O60" t="s">
        <v>105</v>
      </c>
      <c r="P60" t="s">
        <v>49</v>
      </c>
      <c r="Q60" t="s">
        <v>26</v>
      </c>
      <c r="R60">
        <v>6446707.3710000003</v>
      </c>
      <c r="S60">
        <v>1820375.0530000001</v>
      </c>
      <c r="U60" t="str">
        <f t="shared" si="0"/>
        <v>GW Pumping from Santa Monica Basin via CLABDA-06 for CTY_LAX5</v>
      </c>
      <c r="W60" t="str">
        <f t="shared" si="1"/>
        <v>GW Pumping from Santa Monica Basin via CLABDA-06 for CITY OF LOS ANGELES</v>
      </c>
    </row>
    <row r="61" spans="1:23" x14ac:dyDescent="0.25">
      <c r="A61" t="s">
        <v>421</v>
      </c>
      <c r="B61" t="s">
        <v>29</v>
      </c>
      <c r="C61" t="s">
        <v>233</v>
      </c>
      <c r="D61" t="s">
        <v>234</v>
      </c>
      <c r="E61" s="1">
        <v>340700000000000</v>
      </c>
      <c r="F61" t="s">
        <v>32</v>
      </c>
      <c r="G61" s="2">
        <v>39037</v>
      </c>
      <c r="H61">
        <v>34.122916670000002</v>
      </c>
      <c r="I61">
        <v>-118.21736110000001</v>
      </c>
      <c r="J61" t="s">
        <v>32</v>
      </c>
      <c r="K61" t="s">
        <v>210</v>
      </c>
      <c r="L61" t="s">
        <v>211</v>
      </c>
      <c r="M61">
        <v>0</v>
      </c>
      <c r="N61" t="s">
        <v>60</v>
      </c>
      <c r="O61" t="s">
        <v>105</v>
      </c>
      <c r="P61" t="s">
        <v>49</v>
      </c>
      <c r="Q61" t="s">
        <v>26</v>
      </c>
      <c r="R61">
        <v>6495881.0099999998</v>
      </c>
      <c r="S61">
        <v>1867185.031</v>
      </c>
      <c r="U61" t="str">
        <f t="shared" si="0"/>
        <v>GW Pumping from ULAB Basin via CLABU-06 for CTY_LAX5</v>
      </c>
      <c r="W61" t="str">
        <f t="shared" si="1"/>
        <v>GW Pumping from ULAB Basin via CLABU-06 for CITY OF LOS ANGELES</v>
      </c>
    </row>
    <row r="62" spans="1:23" x14ac:dyDescent="0.25">
      <c r="A62" t="s">
        <v>422</v>
      </c>
      <c r="B62" t="s">
        <v>29</v>
      </c>
      <c r="C62" t="s">
        <v>61</v>
      </c>
      <c r="D62" t="s">
        <v>235</v>
      </c>
      <c r="E62" s="1">
        <v>340000000000000</v>
      </c>
      <c r="F62" t="s">
        <v>32</v>
      </c>
      <c r="G62" s="2">
        <v>39034</v>
      </c>
      <c r="H62">
        <v>33.791416669999997</v>
      </c>
      <c r="I62">
        <v>-118.2368056</v>
      </c>
      <c r="J62" t="s">
        <v>32</v>
      </c>
      <c r="K62" t="s">
        <v>210</v>
      </c>
      <c r="L62" t="s">
        <v>211</v>
      </c>
      <c r="M62">
        <v>0</v>
      </c>
      <c r="N62" t="s">
        <v>60</v>
      </c>
      <c r="O62" t="s">
        <v>236</v>
      </c>
      <c r="P62" t="s">
        <v>49</v>
      </c>
      <c r="Q62" t="s">
        <v>26</v>
      </c>
      <c r="R62">
        <v>6489711.8109999998</v>
      </c>
      <c r="S62">
        <v>1746558.4669999999</v>
      </c>
      <c r="U62" t="str">
        <f t="shared" si="0"/>
        <v>GW Pumping from West Basin Basin via CLABWB-06 for CTY_LAX3</v>
      </c>
      <c r="W62" t="str">
        <f t="shared" si="1"/>
        <v>GW Pumping from West Basin Basin via CLABWB-06 for CITY OF LOS ANGELES</v>
      </c>
    </row>
    <row r="63" spans="1:23" x14ac:dyDescent="0.25">
      <c r="A63" t="s">
        <v>423</v>
      </c>
      <c r="B63" t="s">
        <v>29</v>
      </c>
      <c r="C63" t="s">
        <v>61</v>
      </c>
      <c r="D63" t="s">
        <v>237</v>
      </c>
      <c r="E63" s="1">
        <v>334637000000000</v>
      </c>
      <c r="F63" t="s">
        <v>32</v>
      </c>
      <c r="G63" s="2">
        <v>39035</v>
      </c>
      <c r="H63">
        <v>33.77680556</v>
      </c>
      <c r="I63">
        <v>-118.28997219999999</v>
      </c>
      <c r="J63" t="s">
        <v>32</v>
      </c>
      <c r="K63" t="s">
        <v>210</v>
      </c>
      <c r="L63" t="s">
        <v>211</v>
      </c>
      <c r="M63">
        <v>0</v>
      </c>
      <c r="N63" t="s">
        <v>60</v>
      </c>
      <c r="O63" t="s">
        <v>236</v>
      </c>
      <c r="P63" t="s">
        <v>49</v>
      </c>
      <c r="Q63" t="s">
        <v>26</v>
      </c>
      <c r="R63">
        <v>6473541.5099999998</v>
      </c>
      <c r="S63">
        <v>1741283.4269999999</v>
      </c>
      <c r="U63" t="str">
        <f t="shared" si="0"/>
        <v>GW Pumping from West Basin Basin via CLABWB-07 for CTY_LAX3</v>
      </c>
      <c r="W63" t="str">
        <f t="shared" si="1"/>
        <v>GW Pumping from West Basin Basin via CLABWB-07 for CITY OF LOS ANGELES</v>
      </c>
    </row>
    <row r="64" spans="1:23" x14ac:dyDescent="0.25">
      <c r="A64" t="s">
        <v>424</v>
      </c>
      <c r="B64" t="s">
        <v>29</v>
      </c>
      <c r="C64" t="s">
        <v>61</v>
      </c>
      <c r="D64" t="s">
        <v>238</v>
      </c>
      <c r="E64" s="1">
        <v>335314000000000</v>
      </c>
      <c r="F64" t="s">
        <v>239</v>
      </c>
      <c r="G64" s="2">
        <v>38959</v>
      </c>
      <c r="H64">
        <v>33.887138890000003</v>
      </c>
      <c r="I64">
        <v>-118.37025</v>
      </c>
      <c r="J64">
        <v>1910083</v>
      </c>
      <c r="K64" t="s">
        <v>240</v>
      </c>
      <c r="L64" t="s">
        <v>241</v>
      </c>
      <c r="M64">
        <v>80</v>
      </c>
      <c r="N64" t="s">
        <v>242</v>
      </c>
      <c r="O64" t="s">
        <v>243</v>
      </c>
      <c r="Q64" t="s">
        <v>66</v>
      </c>
      <c r="R64">
        <v>6449292.3660000004</v>
      </c>
      <c r="S64">
        <v>1781516.453</v>
      </c>
      <c r="U64" t="str">
        <f t="shared" si="0"/>
        <v>GW Pumping from West Basin Basin via CLABWB-02 for CTY_MBC</v>
      </c>
      <c r="W64" t="str">
        <f t="shared" si="1"/>
        <v>GW Pumping from West Basin Basin via CLABWB-02 for CAL WATER SERVICE CO. - HERMOSA REDONDO</v>
      </c>
    </row>
    <row r="65" spans="1:23" x14ac:dyDescent="0.25">
      <c r="A65" t="s">
        <v>425</v>
      </c>
      <c r="B65" t="s">
        <v>29</v>
      </c>
      <c r="C65" t="s">
        <v>61</v>
      </c>
      <c r="D65" t="s">
        <v>244</v>
      </c>
      <c r="E65" s="1">
        <v>335314000000000</v>
      </c>
      <c r="F65" t="s">
        <v>245</v>
      </c>
      <c r="G65" s="2">
        <v>38959</v>
      </c>
      <c r="H65">
        <v>33.887083330000003</v>
      </c>
      <c r="I65">
        <v>-118.37713890000001</v>
      </c>
      <c r="J65">
        <v>1910083</v>
      </c>
      <c r="K65" t="s">
        <v>240</v>
      </c>
      <c r="L65" t="s">
        <v>241</v>
      </c>
      <c r="M65">
        <v>91</v>
      </c>
      <c r="N65" t="s">
        <v>242</v>
      </c>
      <c r="O65" t="s">
        <v>243</v>
      </c>
      <c r="Q65" t="s">
        <v>66</v>
      </c>
      <c r="R65">
        <v>6447201.4550000001</v>
      </c>
      <c r="S65">
        <v>1781504.007</v>
      </c>
      <c r="U65" t="str">
        <f t="shared" si="0"/>
        <v>GW Pumping from West Basin Basin via CLABWB-03 for CTY_MBC</v>
      </c>
      <c r="W65" t="str">
        <f t="shared" si="1"/>
        <v>GW Pumping from West Basin Basin via CLABWB-03 for CAL WATER SERVICE CO. - HERMOSA REDONDO</v>
      </c>
    </row>
    <row r="66" spans="1:23" x14ac:dyDescent="0.25">
      <c r="A66" t="s">
        <v>426</v>
      </c>
      <c r="B66" t="s">
        <v>29</v>
      </c>
      <c r="C66" t="s">
        <v>30</v>
      </c>
      <c r="D66" t="s">
        <v>246</v>
      </c>
      <c r="E66" s="1">
        <v>335938000000000</v>
      </c>
      <c r="F66" t="s">
        <v>247</v>
      </c>
      <c r="G66" s="2">
        <v>38958</v>
      </c>
      <c r="H66">
        <v>33.994222219999997</v>
      </c>
      <c r="I66">
        <v>-118.1858611</v>
      </c>
      <c r="J66">
        <v>1910085</v>
      </c>
      <c r="K66" t="s">
        <v>248</v>
      </c>
      <c r="L66" t="s">
        <v>248</v>
      </c>
      <c r="M66">
        <v>159</v>
      </c>
      <c r="O66" t="s">
        <v>249</v>
      </c>
      <c r="R66">
        <v>6505328.0650000004</v>
      </c>
      <c r="S66">
        <v>1820331.575</v>
      </c>
      <c r="U66" t="str">
        <f t="shared" si="0"/>
        <v>GW Pumping from Central Basin Basin via CLABCB-12 for MAC_MA2</v>
      </c>
      <c r="W66" t="str">
        <f t="shared" si="1"/>
        <v xml:space="preserve">GW Pumping from Central Basin Basin via CLABCB-12 for </v>
      </c>
    </row>
    <row r="67" spans="1:23" x14ac:dyDescent="0.25">
      <c r="A67" t="s">
        <v>427</v>
      </c>
      <c r="B67" t="s">
        <v>29</v>
      </c>
      <c r="C67" t="s">
        <v>30</v>
      </c>
      <c r="D67" t="s">
        <v>250</v>
      </c>
      <c r="E67" s="1">
        <v>333420000000000</v>
      </c>
      <c r="F67" t="s">
        <v>251</v>
      </c>
      <c r="G67" s="2">
        <v>38959</v>
      </c>
      <c r="H67">
        <v>33.90588889</v>
      </c>
      <c r="I67">
        <v>-118.1015556</v>
      </c>
      <c r="J67">
        <v>1910211</v>
      </c>
      <c r="K67" t="s">
        <v>252</v>
      </c>
      <c r="L67" t="s">
        <v>252</v>
      </c>
      <c r="M67">
        <v>89</v>
      </c>
      <c r="N67" t="s">
        <v>253</v>
      </c>
      <c r="O67" t="s">
        <v>254</v>
      </c>
      <c r="Q67" t="s">
        <v>66</v>
      </c>
      <c r="R67">
        <v>6530850.432</v>
      </c>
      <c r="S67">
        <v>1788148.6229999999</v>
      </c>
      <c r="U67" t="str">
        <f t="shared" ref="U67:U95" si="2">CONCATENATE("GW Pumping from ", C67, " Basin via ",D67, " for ",O67)</f>
        <v>GW Pumping from Central Basin Basin via CLABCB-15 for IOU_PWC6</v>
      </c>
      <c r="W67" t="str">
        <f t="shared" ref="W67:W95" si="3">CONCATENATE("GW Pumping from ", C67, " Basin via ",D67, " for ",N67)</f>
        <v>GW Pumping from Central Basin Basin via CLABCB-15 for PARK WATER COMPANY</v>
      </c>
    </row>
    <row r="68" spans="1:23" x14ac:dyDescent="0.25">
      <c r="A68" t="s">
        <v>428</v>
      </c>
      <c r="B68" t="s">
        <v>29</v>
      </c>
      <c r="C68" t="s">
        <v>30</v>
      </c>
      <c r="D68" t="s">
        <v>255</v>
      </c>
      <c r="E68" s="1">
        <v>335352000000000</v>
      </c>
      <c r="F68" t="s">
        <v>256</v>
      </c>
      <c r="G68" s="2">
        <v>38959</v>
      </c>
      <c r="H68">
        <v>33.897811109999999</v>
      </c>
      <c r="I68">
        <v>-118.07760829999999</v>
      </c>
      <c r="J68">
        <v>1910211</v>
      </c>
      <c r="K68" t="s">
        <v>252</v>
      </c>
      <c r="L68" t="s">
        <v>252</v>
      </c>
      <c r="M68">
        <v>89</v>
      </c>
      <c r="N68" t="s">
        <v>253</v>
      </c>
      <c r="O68" t="s">
        <v>254</v>
      </c>
      <c r="Q68" t="s">
        <v>66</v>
      </c>
      <c r="R68">
        <v>6538114.7779999999</v>
      </c>
      <c r="S68">
        <v>1785202.4550000001</v>
      </c>
      <c r="U68" t="str">
        <f t="shared" si="2"/>
        <v>GW Pumping from Central Basin Basin via CLABCB-16 for IOU_PWC6</v>
      </c>
      <c r="W68" t="str">
        <f t="shared" si="3"/>
        <v>GW Pumping from Central Basin Basin via CLABCB-16 for PARK WATER COMPANY</v>
      </c>
    </row>
    <row r="69" spans="1:23" x14ac:dyDescent="0.25">
      <c r="A69" t="s">
        <v>429</v>
      </c>
      <c r="B69" t="s">
        <v>29</v>
      </c>
      <c r="C69" t="s">
        <v>30</v>
      </c>
      <c r="D69" t="s">
        <v>257</v>
      </c>
      <c r="E69" s="1">
        <v>335440000000000</v>
      </c>
      <c r="F69" t="s">
        <v>258</v>
      </c>
      <c r="G69" s="2">
        <v>38943</v>
      </c>
      <c r="H69">
        <v>33.910833330000003</v>
      </c>
      <c r="I69">
        <v>-118.1383611</v>
      </c>
      <c r="J69">
        <v>1910211</v>
      </c>
      <c r="K69" t="s">
        <v>252</v>
      </c>
      <c r="L69" t="s">
        <v>252</v>
      </c>
      <c r="M69">
        <v>93</v>
      </c>
      <c r="N69" t="s">
        <v>259</v>
      </c>
      <c r="O69" t="s">
        <v>254</v>
      </c>
      <c r="Q69" t="s">
        <v>26</v>
      </c>
      <c r="R69">
        <v>6519684.5810000002</v>
      </c>
      <c r="S69">
        <v>1789961.3459999999</v>
      </c>
      <c r="U69" t="str">
        <f t="shared" si="2"/>
        <v>GW Pumping from Central Basin Basin via CLABU-02 for IOU_PWC6</v>
      </c>
      <c r="W69" t="str">
        <f t="shared" si="3"/>
        <v>GW Pumping from Central Basin Basin via CLABU-02 for CITY OF DOWNEY</v>
      </c>
    </row>
    <row r="70" spans="1:23" x14ac:dyDescent="0.25">
      <c r="A70" t="s">
        <v>430</v>
      </c>
      <c r="B70" t="s">
        <v>18</v>
      </c>
      <c r="C70" t="s">
        <v>19</v>
      </c>
      <c r="D70" t="s">
        <v>260</v>
      </c>
      <c r="E70" s="1">
        <v>340900000000000</v>
      </c>
      <c r="F70" t="s">
        <v>261</v>
      </c>
      <c r="G70" s="2">
        <v>38546</v>
      </c>
      <c r="H70">
        <v>34.153416669999999</v>
      </c>
      <c r="I70">
        <v>-118.0873611</v>
      </c>
      <c r="J70">
        <v>1910124</v>
      </c>
      <c r="K70" t="s">
        <v>262</v>
      </c>
      <c r="L70" t="s">
        <v>263</v>
      </c>
      <c r="M70">
        <v>749</v>
      </c>
      <c r="N70" t="s">
        <v>264</v>
      </c>
      <c r="O70" t="s">
        <v>265</v>
      </c>
      <c r="P70" t="s">
        <v>49</v>
      </c>
      <c r="Q70" t="s">
        <v>26</v>
      </c>
      <c r="R70">
        <v>6535235.9289999995</v>
      </c>
      <c r="S70">
        <v>1878224.899</v>
      </c>
      <c r="U70" t="str">
        <f t="shared" si="2"/>
        <v>GW Pumping from San Gabriel Basin via ULASG-22 for CTY_PAS</v>
      </c>
      <c r="W70" t="str">
        <f t="shared" si="3"/>
        <v>GW Pumping from San Gabriel Basin via ULASG-22 for CITY OF PASADENA</v>
      </c>
    </row>
    <row r="71" spans="1:23" x14ac:dyDescent="0.25">
      <c r="A71" t="s">
        <v>431</v>
      </c>
      <c r="B71" t="s">
        <v>18</v>
      </c>
      <c r="C71" t="s">
        <v>19</v>
      </c>
      <c r="D71" t="s">
        <v>266</v>
      </c>
      <c r="E71" s="1">
        <v>340931000000000</v>
      </c>
      <c r="F71" t="s">
        <v>267</v>
      </c>
      <c r="G71" s="2">
        <v>38544</v>
      </c>
      <c r="H71">
        <v>34.158617659999997</v>
      </c>
      <c r="I71">
        <v>-118.1089587</v>
      </c>
      <c r="J71">
        <v>1910124</v>
      </c>
      <c r="K71" t="s">
        <v>262</v>
      </c>
      <c r="L71" t="s">
        <v>263</v>
      </c>
      <c r="M71">
        <v>878</v>
      </c>
      <c r="N71" t="s">
        <v>264</v>
      </c>
      <c r="O71" t="s">
        <v>265</v>
      </c>
      <c r="P71" t="s">
        <v>49</v>
      </c>
      <c r="Q71" t="s">
        <v>26</v>
      </c>
      <c r="R71">
        <v>6528703.7189999996</v>
      </c>
      <c r="S71">
        <v>1880124.014</v>
      </c>
      <c r="U71" t="str">
        <f t="shared" si="2"/>
        <v>GW Pumping from San Gabriel Basin via ULASGU-06 for CTY_PAS</v>
      </c>
      <c r="W71" t="str">
        <f t="shared" si="3"/>
        <v>GW Pumping from San Gabriel Basin via ULASGU-06 for CITY OF PASADENA</v>
      </c>
    </row>
    <row r="72" spans="1:23" x14ac:dyDescent="0.25">
      <c r="A72" t="s">
        <v>432</v>
      </c>
      <c r="B72" t="s">
        <v>29</v>
      </c>
      <c r="C72" t="s">
        <v>30</v>
      </c>
      <c r="D72" t="s">
        <v>268</v>
      </c>
      <c r="E72" s="1">
        <v>335817000000000</v>
      </c>
      <c r="F72" t="s">
        <v>269</v>
      </c>
      <c r="G72" s="2">
        <v>38945</v>
      </c>
      <c r="H72">
        <v>33.971452190000001</v>
      </c>
      <c r="I72">
        <v>-118.08760119999999</v>
      </c>
      <c r="J72">
        <v>1910042</v>
      </c>
      <c r="K72" t="s">
        <v>270</v>
      </c>
      <c r="L72" t="s">
        <v>271</v>
      </c>
      <c r="M72">
        <v>157</v>
      </c>
      <c r="N72" t="s">
        <v>272</v>
      </c>
      <c r="O72" t="s">
        <v>273</v>
      </c>
      <c r="Q72" t="s">
        <v>26</v>
      </c>
      <c r="R72">
        <v>6535105.5760000004</v>
      </c>
      <c r="S72">
        <v>1812004.571</v>
      </c>
      <c r="U72" t="str">
        <f t="shared" si="2"/>
        <v>GW Pumping from Central Basin Basin via CLABCB-03 for CTY_PCR2</v>
      </c>
      <c r="W72" t="str">
        <f t="shared" si="3"/>
        <v>GW Pumping from Central Basin Basin via CLABCB-03 for CITY OF PICO RIVERA</v>
      </c>
    </row>
    <row r="73" spans="1:23" x14ac:dyDescent="0.25">
      <c r="A73" t="s">
        <v>433</v>
      </c>
      <c r="B73" t="s">
        <v>29</v>
      </c>
      <c r="C73" t="s">
        <v>30</v>
      </c>
      <c r="D73" t="s">
        <v>274</v>
      </c>
      <c r="E73" s="1">
        <v>335712000000000</v>
      </c>
      <c r="F73" t="s">
        <v>275</v>
      </c>
      <c r="G73" s="2">
        <v>38974</v>
      </c>
      <c r="H73">
        <v>33.952688889999997</v>
      </c>
      <c r="I73">
        <v>-118.0976917</v>
      </c>
      <c r="J73">
        <v>1910042</v>
      </c>
      <c r="K73" t="s">
        <v>270</v>
      </c>
      <c r="L73" t="s">
        <v>271</v>
      </c>
      <c r="M73">
        <v>142</v>
      </c>
      <c r="N73" t="s">
        <v>272</v>
      </c>
      <c r="O73" t="s">
        <v>273</v>
      </c>
      <c r="Q73" t="s">
        <v>26</v>
      </c>
      <c r="R73">
        <v>6532039.4539999999</v>
      </c>
      <c r="S73">
        <v>1805179.0249999999</v>
      </c>
      <c r="U73" t="str">
        <f t="shared" si="2"/>
        <v>GW Pumping from Central Basin Basin via CLABCB-17 for CTY_PCR2</v>
      </c>
      <c r="W73" t="str">
        <f t="shared" si="3"/>
        <v>GW Pumping from Central Basin Basin via CLABCB-17 for CITY OF PICO RIVERA</v>
      </c>
    </row>
    <row r="74" spans="1:23" x14ac:dyDescent="0.25">
      <c r="A74" t="s">
        <v>434</v>
      </c>
      <c r="B74" t="s">
        <v>18</v>
      </c>
      <c r="C74" t="s">
        <v>19</v>
      </c>
      <c r="D74" t="s">
        <v>276</v>
      </c>
      <c r="E74" s="1">
        <v>340043000000000</v>
      </c>
      <c r="F74" t="s">
        <v>32</v>
      </c>
      <c r="G74" s="2">
        <v>38547</v>
      </c>
      <c r="H74">
        <v>34.012222219999998</v>
      </c>
      <c r="I74">
        <v>-118.0675833</v>
      </c>
      <c r="J74" t="s">
        <v>32</v>
      </c>
      <c r="K74" t="s">
        <v>270</v>
      </c>
      <c r="L74" t="s">
        <v>271</v>
      </c>
      <c r="M74">
        <v>0</v>
      </c>
      <c r="N74" t="s">
        <v>272</v>
      </c>
      <c r="O74" t="s">
        <v>273</v>
      </c>
      <c r="Q74" t="s">
        <v>26</v>
      </c>
      <c r="R74">
        <v>6541185.0710000005</v>
      </c>
      <c r="S74">
        <v>1826836.942</v>
      </c>
      <c r="U74" t="str">
        <f t="shared" si="2"/>
        <v>GW Pumping from San Gabriel Basin via ULASGU-10 for CTY_PCR2</v>
      </c>
      <c r="W74" t="str">
        <f t="shared" si="3"/>
        <v>GW Pumping from San Gabriel Basin via ULASGU-10 for CITY OF PICO RIVERA</v>
      </c>
    </row>
    <row r="75" spans="1:23" x14ac:dyDescent="0.25">
      <c r="A75" t="s">
        <v>435</v>
      </c>
      <c r="B75" t="s">
        <v>18</v>
      </c>
      <c r="C75" t="s">
        <v>19</v>
      </c>
      <c r="D75" t="s">
        <v>277</v>
      </c>
      <c r="E75" s="1">
        <v>340653000000000</v>
      </c>
      <c r="F75" t="s">
        <v>278</v>
      </c>
      <c r="G75" s="2">
        <v>38546</v>
      </c>
      <c r="H75">
        <v>34.114694440000001</v>
      </c>
      <c r="I75">
        <v>-117.7108889</v>
      </c>
      <c r="J75">
        <v>1910126</v>
      </c>
      <c r="K75" t="s">
        <v>279</v>
      </c>
      <c r="L75" t="s">
        <v>280</v>
      </c>
      <c r="M75">
        <v>1381</v>
      </c>
      <c r="N75" t="s">
        <v>148</v>
      </c>
      <c r="O75" t="s">
        <v>281</v>
      </c>
      <c r="Q75" t="s">
        <v>66</v>
      </c>
      <c r="R75">
        <v>6649176.4510000004</v>
      </c>
      <c r="S75">
        <v>1864247.53</v>
      </c>
      <c r="U75" t="str">
        <f t="shared" si="2"/>
        <v>GW Pumping from San Gabriel Basin via ULASG-23 for CTY_PNM</v>
      </c>
      <c r="W75" t="str">
        <f t="shared" si="3"/>
        <v>GW Pumping from San Gabriel Basin via ULASG-23 for GOLDEN STATE WATER CO. - REGION 3</v>
      </c>
    </row>
    <row r="76" spans="1:23" x14ac:dyDescent="0.25">
      <c r="A76" t="s">
        <v>436</v>
      </c>
      <c r="B76" t="s">
        <v>18</v>
      </c>
      <c r="C76" t="s">
        <v>19</v>
      </c>
      <c r="D76" t="s">
        <v>282</v>
      </c>
      <c r="E76" s="1">
        <v>340624000000000</v>
      </c>
      <c r="F76" t="s">
        <v>283</v>
      </c>
      <c r="G76" s="2">
        <v>38511</v>
      </c>
      <c r="H76">
        <v>34.106499999999997</v>
      </c>
      <c r="I76">
        <v>-117.7295556</v>
      </c>
      <c r="J76">
        <v>1910126</v>
      </c>
      <c r="K76" t="s">
        <v>279</v>
      </c>
      <c r="L76" t="s">
        <v>280</v>
      </c>
      <c r="M76">
        <v>1241</v>
      </c>
      <c r="N76" t="s">
        <v>148</v>
      </c>
      <c r="O76" t="s">
        <v>281</v>
      </c>
      <c r="Q76" t="s">
        <v>66</v>
      </c>
      <c r="R76">
        <v>6643534.3459999999</v>
      </c>
      <c r="S76">
        <v>1861249.7039999999</v>
      </c>
      <c r="U76" t="str">
        <f t="shared" si="2"/>
        <v>GW Pumping from San Gabriel Basin via ULASGU-01 for CTY_PNM</v>
      </c>
      <c r="W76" t="str">
        <f t="shared" si="3"/>
        <v>GW Pumping from San Gabriel Basin via ULASGU-01 for GOLDEN STATE WATER CO. - REGION 3</v>
      </c>
    </row>
    <row r="77" spans="1:23" x14ac:dyDescent="0.25">
      <c r="A77" t="s">
        <v>437</v>
      </c>
      <c r="B77" t="s">
        <v>18</v>
      </c>
      <c r="C77" t="s">
        <v>19</v>
      </c>
      <c r="D77" t="s">
        <v>284</v>
      </c>
      <c r="E77" s="1">
        <v>340300000000000</v>
      </c>
      <c r="F77" t="s">
        <v>285</v>
      </c>
      <c r="G77" s="2">
        <v>38544</v>
      </c>
      <c r="H77">
        <v>34.051499999999997</v>
      </c>
      <c r="I77">
        <v>-117.809</v>
      </c>
      <c r="J77">
        <v>1910022</v>
      </c>
      <c r="K77" t="s">
        <v>279</v>
      </c>
      <c r="L77" t="s">
        <v>280</v>
      </c>
      <c r="M77">
        <v>719</v>
      </c>
      <c r="N77" t="s">
        <v>286</v>
      </c>
      <c r="O77" t="s">
        <v>281</v>
      </c>
      <c r="Q77" t="s">
        <v>26</v>
      </c>
      <c r="R77">
        <v>6619523.3720000004</v>
      </c>
      <c r="S77">
        <v>1841178.99</v>
      </c>
      <c r="U77" t="str">
        <f t="shared" si="2"/>
        <v>GW Pumping from San Gabriel Basin via ULASG-17 for CTY_PNM</v>
      </c>
      <c r="W77" t="str">
        <f t="shared" si="3"/>
        <v>GW Pumping from San Gabriel Basin via ULASG-17 for CITY OF POMONA</v>
      </c>
    </row>
    <row r="78" spans="1:23" x14ac:dyDescent="0.25">
      <c r="A78" t="s">
        <v>438</v>
      </c>
      <c r="B78" t="s">
        <v>18</v>
      </c>
      <c r="C78" t="s">
        <v>19</v>
      </c>
      <c r="D78" t="s">
        <v>287</v>
      </c>
      <c r="E78" s="1">
        <v>341100000000000</v>
      </c>
      <c r="F78" t="s">
        <v>288</v>
      </c>
      <c r="G78" s="2">
        <v>38519</v>
      </c>
      <c r="H78">
        <v>34.187805560000001</v>
      </c>
      <c r="I78">
        <v>-118.1556944</v>
      </c>
      <c r="J78">
        <v>1910140</v>
      </c>
      <c r="K78" t="s">
        <v>289</v>
      </c>
      <c r="L78" t="s">
        <v>289</v>
      </c>
      <c r="M78">
        <v>1154</v>
      </c>
      <c r="N78" t="s">
        <v>187</v>
      </c>
      <c r="O78" t="s">
        <v>188</v>
      </c>
      <c r="Q78" t="s">
        <v>41</v>
      </c>
      <c r="R78">
        <v>6514581.3710000003</v>
      </c>
      <c r="S78">
        <v>1890764.622</v>
      </c>
      <c r="U78" t="str">
        <f t="shared" si="2"/>
        <v>GW Pumping from San Gabriel Basin via ULASG-11 for MWC_LAV</v>
      </c>
      <c r="W78" t="str">
        <f t="shared" si="3"/>
        <v>GW Pumping from San Gabriel Basin via ULASG-11 for LINCOLN AVENUE WATER COMPANY</v>
      </c>
    </row>
    <row r="79" spans="1:23" x14ac:dyDescent="0.25">
      <c r="A79" t="s">
        <v>439</v>
      </c>
      <c r="B79" t="s">
        <v>18</v>
      </c>
      <c r="C79" t="s">
        <v>52</v>
      </c>
      <c r="D79" t="s">
        <v>290</v>
      </c>
      <c r="E79" s="1">
        <v>341837000000000</v>
      </c>
      <c r="F79" t="s">
        <v>291</v>
      </c>
      <c r="G79" s="2">
        <v>38496</v>
      </c>
      <c r="H79">
        <v>34.310666670000003</v>
      </c>
      <c r="I79">
        <v>-118.4405556</v>
      </c>
      <c r="J79">
        <v>1910143</v>
      </c>
      <c r="K79" t="s">
        <v>292</v>
      </c>
      <c r="L79" t="s">
        <v>293</v>
      </c>
      <c r="M79">
        <v>1302</v>
      </c>
      <c r="N79" t="s">
        <v>60</v>
      </c>
      <c r="O79" t="s">
        <v>294</v>
      </c>
      <c r="P79" t="s">
        <v>49</v>
      </c>
      <c r="Q79" t="s">
        <v>26</v>
      </c>
      <c r="R79">
        <v>6428629.6260000002</v>
      </c>
      <c r="S79">
        <v>1935731.101</v>
      </c>
      <c r="U79" t="str">
        <f t="shared" si="2"/>
        <v>GW Pumping from San Fernando Basin via ULASF-03 for CTY_SFE</v>
      </c>
      <c r="W79" t="str">
        <f t="shared" si="3"/>
        <v>GW Pumping from San Fernando Basin via ULASF-03 for CITY OF LOS ANGELES</v>
      </c>
    </row>
    <row r="80" spans="1:23" x14ac:dyDescent="0.25">
      <c r="A80" t="s">
        <v>440</v>
      </c>
      <c r="B80" t="s">
        <v>18</v>
      </c>
      <c r="C80" t="s">
        <v>19</v>
      </c>
      <c r="D80" t="s">
        <v>295</v>
      </c>
      <c r="E80" s="1">
        <v>340511000000000</v>
      </c>
      <c r="F80" t="s">
        <v>296</v>
      </c>
      <c r="G80" s="2">
        <v>38517</v>
      </c>
      <c r="H80">
        <v>34.086583330000003</v>
      </c>
      <c r="I80">
        <v>-118.00988890000001</v>
      </c>
      <c r="J80">
        <v>1910039</v>
      </c>
      <c r="K80" t="s">
        <v>297</v>
      </c>
      <c r="L80" t="s">
        <v>297</v>
      </c>
      <c r="M80">
        <v>328</v>
      </c>
      <c r="N80" t="s">
        <v>298</v>
      </c>
      <c r="O80" t="s">
        <v>299</v>
      </c>
      <c r="Q80" t="s">
        <v>66</v>
      </c>
      <c r="R80">
        <v>6558672.4280000003</v>
      </c>
      <c r="S80">
        <v>1853891.666</v>
      </c>
      <c r="U80" t="str">
        <f t="shared" si="2"/>
        <v>GW Pumping from San Gabriel Basin via ULASG-04 for IOU_SGV1</v>
      </c>
      <c r="W80" t="str">
        <f t="shared" si="3"/>
        <v>GW Pumping from San Gabriel Basin via ULASG-04 for SAN GABRIEL VALLEY WATER COMPANY</v>
      </c>
    </row>
    <row r="81" spans="1:23" x14ac:dyDescent="0.25">
      <c r="A81" t="s">
        <v>441</v>
      </c>
      <c r="B81" t="s">
        <v>18</v>
      </c>
      <c r="C81" t="s">
        <v>19</v>
      </c>
      <c r="D81" t="s">
        <v>300</v>
      </c>
      <c r="E81" s="1">
        <v>340321000000000</v>
      </c>
      <c r="F81" t="s">
        <v>301</v>
      </c>
      <c r="G81" s="2">
        <v>38517</v>
      </c>
      <c r="H81">
        <v>34.055916670000002</v>
      </c>
      <c r="I81">
        <v>-118.00219439999999</v>
      </c>
      <c r="J81">
        <v>1910039</v>
      </c>
      <c r="K81" t="s">
        <v>297</v>
      </c>
      <c r="L81" t="s">
        <v>297</v>
      </c>
      <c r="M81">
        <v>288</v>
      </c>
      <c r="N81" t="s">
        <v>298</v>
      </c>
      <c r="O81" t="s">
        <v>299</v>
      </c>
      <c r="Q81" t="s">
        <v>66</v>
      </c>
      <c r="R81">
        <v>6561001.9859999996</v>
      </c>
      <c r="S81">
        <v>1842731.341</v>
      </c>
      <c r="U81" t="str">
        <f t="shared" si="2"/>
        <v>GW Pumping from San Gabriel Basin via ULASG-05 for IOU_SGV1</v>
      </c>
      <c r="W81" t="str">
        <f t="shared" si="3"/>
        <v>GW Pumping from San Gabriel Basin via ULASG-05 for SAN GABRIEL VALLEY WATER COMPANY</v>
      </c>
    </row>
    <row r="82" spans="1:23" x14ac:dyDescent="0.25">
      <c r="A82" t="s">
        <v>442</v>
      </c>
      <c r="B82" t="s">
        <v>18</v>
      </c>
      <c r="C82" t="s">
        <v>19</v>
      </c>
      <c r="D82" t="s">
        <v>302</v>
      </c>
      <c r="E82" s="1">
        <v>340233000000000</v>
      </c>
      <c r="F82" t="s">
        <v>303</v>
      </c>
      <c r="G82" s="2">
        <v>38524</v>
      </c>
      <c r="H82">
        <v>34.042555559999997</v>
      </c>
      <c r="I82">
        <v>-118.0214167</v>
      </c>
      <c r="J82">
        <v>1910039</v>
      </c>
      <c r="K82" t="s">
        <v>297</v>
      </c>
      <c r="L82" t="s">
        <v>297</v>
      </c>
      <c r="M82">
        <v>265</v>
      </c>
      <c r="N82" t="s">
        <v>298</v>
      </c>
      <c r="O82" t="s">
        <v>299</v>
      </c>
      <c r="Q82" t="s">
        <v>66</v>
      </c>
      <c r="R82">
        <v>6555178.5369999995</v>
      </c>
      <c r="S82">
        <v>1837869.656</v>
      </c>
      <c r="U82" t="str">
        <f t="shared" si="2"/>
        <v>GW Pumping from San Gabriel Basin via ULASGU-04 for IOU_SGV1</v>
      </c>
      <c r="W82" t="str">
        <f t="shared" si="3"/>
        <v>GW Pumping from San Gabriel Basin via ULASGU-04 for SAN GABRIEL VALLEY WATER COMPANY</v>
      </c>
    </row>
    <row r="83" spans="1:23" x14ac:dyDescent="0.25">
      <c r="A83" t="s">
        <v>443</v>
      </c>
      <c r="B83" t="s">
        <v>29</v>
      </c>
      <c r="C83" t="s">
        <v>30</v>
      </c>
      <c r="D83" t="s">
        <v>304</v>
      </c>
      <c r="E83" s="1">
        <v>335744000000000</v>
      </c>
      <c r="F83" t="s">
        <v>305</v>
      </c>
      <c r="G83" s="2">
        <v>38950</v>
      </c>
      <c r="H83">
        <v>33.962055560000003</v>
      </c>
      <c r="I83">
        <v>-118.0650278</v>
      </c>
      <c r="J83">
        <v>1910245</v>
      </c>
      <c r="K83" t="s">
        <v>306</v>
      </c>
      <c r="L83" t="s">
        <v>307</v>
      </c>
      <c r="M83">
        <v>152</v>
      </c>
      <c r="N83" t="s">
        <v>308</v>
      </c>
      <c r="O83" t="s">
        <v>309</v>
      </c>
      <c r="Q83" t="s">
        <v>26</v>
      </c>
      <c r="R83">
        <v>6541947.7230000002</v>
      </c>
      <c r="S83">
        <v>1808579.74</v>
      </c>
      <c r="U83" t="str">
        <f t="shared" si="2"/>
        <v>GW Pumping from Central Basin Basin via CLABCB-07 for CTY_SFS</v>
      </c>
      <c r="W83" t="str">
        <f t="shared" si="3"/>
        <v>GW Pumping from Central Basin Basin via CLABCB-07 for CITY OF SANTA FE SPRINGS</v>
      </c>
    </row>
    <row r="84" spans="1:23" x14ac:dyDescent="0.25">
      <c r="A84" t="s">
        <v>444</v>
      </c>
      <c r="B84" t="s">
        <v>29</v>
      </c>
      <c r="C84" t="s">
        <v>231</v>
      </c>
      <c r="D84" t="s">
        <v>310</v>
      </c>
      <c r="E84" s="1">
        <v>340200000000000</v>
      </c>
      <c r="F84" t="s">
        <v>311</v>
      </c>
      <c r="G84" s="2">
        <v>38936</v>
      </c>
      <c r="H84">
        <v>34.043527779999998</v>
      </c>
      <c r="I84">
        <v>-118.46625</v>
      </c>
      <c r="J84">
        <v>1910146</v>
      </c>
      <c r="K84" t="s">
        <v>312</v>
      </c>
      <c r="L84" t="s">
        <v>313</v>
      </c>
      <c r="M84">
        <v>238</v>
      </c>
      <c r="N84" t="s">
        <v>60</v>
      </c>
      <c r="O84" t="s">
        <v>314</v>
      </c>
      <c r="P84" t="s">
        <v>49</v>
      </c>
      <c r="Q84" t="s">
        <v>26</v>
      </c>
      <c r="R84">
        <v>6420419.6579999998</v>
      </c>
      <c r="S84">
        <v>1838550.3640000001</v>
      </c>
      <c r="U84" t="str">
        <f t="shared" si="2"/>
        <v>GW Pumping from Santa Monica Basin via CLABDA-01 for CTY_SMC</v>
      </c>
      <c r="W84" t="str">
        <f t="shared" si="3"/>
        <v>GW Pumping from Santa Monica Basin via CLABDA-01 for CITY OF LOS ANGELES</v>
      </c>
    </row>
    <row r="85" spans="1:23" x14ac:dyDescent="0.25">
      <c r="A85" t="s">
        <v>445</v>
      </c>
      <c r="B85" t="s">
        <v>29</v>
      </c>
      <c r="C85" t="s">
        <v>231</v>
      </c>
      <c r="D85" t="s">
        <v>315</v>
      </c>
      <c r="E85" s="1">
        <v>340152000000000</v>
      </c>
      <c r="F85" t="s">
        <v>316</v>
      </c>
      <c r="G85" s="2">
        <v>38937</v>
      </c>
      <c r="H85">
        <v>34.031277780000003</v>
      </c>
      <c r="I85">
        <v>-118.4596667</v>
      </c>
      <c r="J85">
        <v>1910146</v>
      </c>
      <c r="K85" t="s">
        <v>312</v>
      </c>
      <c r="L85" t="s">
        <v>313</v>
      </c>
      <c r="M85">
        <v>154</v>
      </c>
      <c r="N85" t="s">
        <v>317</v>
      </c>
      <c r="O85" t="s">
        <v>314</v>
      </c>
      <c r="P85" t="s">
        <v>49</v>
      </c>
      <c r="Q85" t="s">
        <v>26</v>
      </c>
      <c r="R85">
        <v>6422393.6189999999</v>
      </c>
      <c r="S85">
        <v>1834083.2080000001</v>
      </c>
      <c r="U85" t="str">
        <f t="shared" si="2"/>
        <v>GW Pumping from Santa Monica Basin via CLABDA-02 for CTY_SMC</v>
      </c>
      <c r="W85" t="str">
        <f t="shared" si="3"/>
        <v>GW Pumping from Santa Monica Basin via CLABDA-02 for CITY OF SANTA MONICA</v>
      </c>
    </row>
    <row r="86" spans="1:23" x14ac:dyDescent="0.25">
      <c r="A86" t="s">
        <v>446</v>
      </c>
      <c r="B86" t="s">
        <v>29</v>
      </c>
      <c r="C86" t="s">
        <v>231</v>
      </c>
      <c r="D86" t="s">
        <v>318</v>
      </c>
      <c r="E86" s="1">
        <v>340235000000000</v>
      </c>
      <c r="F86" t="s">
        <v>319</v>
      </c>
      <c r="G86" s="2">
        <v>38939</v>
      </c>
      <c r="H86">
        <v>34.043166669999998</v>
      </c>
      <c r="I86">
        <v>-118.4996111</v>
      </c>
      <c r="J86">
        <v>1910146</v>
      </c>
      <c r="K86" t="s">
        <v>312</v>
      </c>
      <c r="L86" t="s">
        <v>313</v>
      </c>
      <c r="M86">
        <v>316</v>
      </c>
      <c r="N86" t="s">
        <v>317</v>
      </c>
      <c r="O86" t="s">
        <v>314</v>
      </c>
      <c r="P86" t="s">
        <v>49</v>
      </c>
      <c r="Q86" t="s">
        <v>26</v>
      </c>
      <c r="R86">
        <v>6410312.585</v>
      </c>
      <c r="S86">
        <v>1838467.507</v>
      </c>
      <c r="U86" t="str">
        <f t="shared" si="2"/>
        <v>GW Pumping from Santa Monica Basin via CLABDA-04 for CTY_SMC</v>
      </c>
      <c r="W86" t="str">
        <f t="shared" si="3"/>
        <v>GW Pumping from Santa Monica Basin via CLABDA-04 for CITY OF SANTA MONICA</v>
      </c>
    </row>
    <row r="87" spans="1:23" x14ac:dyDescent="0.25">
      <c r="A87" t="s">
        <v>447</v>
      </c>
      <c r="B87" t="s">
        <v>29</v>
      </c>
      <c r="C87" t="s">
        <v>30</v>
      </c>
      <c r="D87" t="s">
        <v>320</v>
      </c>
      <c r="E87" s="1">
        <v>335643000000000</v>
      </c>
      <c r="F87" t="s">
        <v>321</v>
      </c>
      <c r="G87" s="2">
        <v>38958</v>
      </c>
      <c r="H87">
        <v>33.945111109999999</v>
      </c>
      <c r="I87">
        <v>-118.1843611</v>
      </c>
      <c r="J87">
        <v>1910152</v>
      </c>
      <c r="K87" t="s">
        <v>322</v>
      </c>
      <c r="L87" t="s">
        <v>323</v>
      </c>
      <c r="M87">
        <v>136</v>
      </c>
      <c r="N87" t="s">
        <v>324</v>
      </c>
      <c r="O87" t="s">
        <v>325</v>
      </c>
      <c r="Q87" t="s">
        <v>26</v>
      </c>
      <c r="R87">
        <v>6505749.9670000002</v>
      </c>
      <c r="S87">
        <v>1802458.1869999999</v>
      </c>
      <c r="U87" t="str">
        <f t="shared" si="2"/>
        <v>GW Pumping from Central Basin Basin via CLABCB-13 for CTY_SGT</v>
      </c>
      <c r="W87" t="str">
        <f t="shared" si="3"/>
        <v>GW Pumping from Central Basin Basin via CLABCB-13 for CITY OF SOUTH GATE</v>
      </c>
    </row>
    <row r="88" spans="1:23" x14ac:dyDescent="0.25">
      <c r="A88" t="s">
        <v>448</v>
      </c>
      <c r="B88" t="s">
        <v>29</v>
      </c>
      <c r="C88" t="s">
        <v>61</v>
      </c>
      <c r="D88" t="s">
        <v>326</v>
      </c>
      <c r="E88" s="1">
        <v>335000000000000</v>
      </c>
      <c r="F88" t="s">
        <v>327</v>
      </c>
      <c r="G88" s="2">
        <v>38958</v>
      </c>
      <c r="H88">
        <v>33.845083330000001</v>
      </c>
      <c r="I88">
        <v>-118.34411110000001</v>
      </c>
      <c r="J88">
        <v>1910213</v>
      </c>
      <c r="K88" t="s">
        <v>328</v>
      </c>
      <c r="L88" t="s">
        <v>329</v>
      </c>
      <c r="M88">
        <v>112</v>
      </c>
      <c r="N88" t="s">
        <v>64</v>
      </c>
      <c r="O88" t="s">
        <v>330</v>
      </c>
      <c r="Q88" t="s">
        <v>66</v>
      </c>
      <c r="R88">
        <v>6457173.3360000001</v>
      </c>
      <c r="S88">
        <v>1766183.297</v>
      </c>
      <c r="U88" t="str">
        <f t="shared" si="2"/>
        <v>GW Pumping from West Basin Basin via CLABWB-01 for CTY_TOR1</v>
      </c>
      <c r="W88" t="str">
        <f t="shared" si="3"/>
        <v>GW Pumping from West Basin Basin via CLABWB-01 for CAL WATER SERVICE CO. - DOMINGUEZ</v>
      </c>
    </row>
    <row r="89" spans="1:23" x14ac:dyDescent="0.25">
      <c r="A89" t="s">
        <v>449</v>
      </c>
      <c r="B89" t="s">
        <v>29</v>
      </c>
      <c r="C89" t="s">
        <v>61</v>
      </c>
      <c r="D89" t="s">
        <v>331</v>
      </c>
      <c r="E89" s="1">
        <v>335218000000000</v>
      </c>
      <c r="F89" t="s">
        <v>332</v>
      </c>
      <c r="G89" s="2">
        <v>39035</v>
      </c>
      <c r="H89">
        <v>33.871722220000002</v>
      </c>
      <c r="I89">
        <v>-118.3357778</v>
      </c>
      <c r="J89">
        <v>1910213</v>
      </c>
      <c r="K89" t="s">
        <v>328</v>
      </c>
      <c r="L89" t="s">
        <v>329</v>
      </c>
      <c r="M89">
        <v>66</v>
      </c>
      <c r="N89" t="s">
        <v>333</v>
      </c>
      <c r="O89" t="s">
        <v>334</v>
      </c>
      <c r="P89" t="s">
        <v>49</v>
      </c>
      <c r="Q89" t="s">
        <v>26</v>
      </c>
      <c r="R89">
        <v>6459736.2149999999</v>
      </c>
      <c r="S89">
        <v>1775869.2409999999</v>
      </c>
      <c r="U89" t="str">
        <f t="shared" si="2"/>
        <v>GW Pumping from West Basin Basin via CLABWB-09 for CTY_TOR2</v>
      </c>
      <c r="W89" t="str">
        <f t="shared" si="3"/>
        <v>GW Pumping from West Basin Basin via CLABWB-09 for CITY OF TORRANCE</v>
      </c>
    </row>
    <row r="90" spans="1:23" x14ac:dyDescent="0.25">
      <c r="A90" t="s">
        <v>450</v>
      </c>
      <c r="B90" t="s">
        <v>18</v>
      </c>
      <c r="C90" t="s">
        <v>19</v>
      </c>
      <c r="D90" t="s">
        <v>335</v>
      </c>
      <c r="E90" s="1">
        <v>340400000000000</v>
      </c>
      <c r="F90" t="s">
        <v>336</v>
      </c>
      <c r="G90" s="2">
        <v>38510</v>
      </c>
      <c r="H90">
        <v>34.069138889999998</v>
      </c>
      <c r="I90">
        <v>-117.88780559999999</v>
      </c>
      <c r="J90">
        <v>1910163</v>
      </c>
      <c r="K90" t="s">
        <v>337</v>
      </c>
      <c r="L90" t="s">
        <v>337</v>
      </c>
      <c r="M90">
        <v>479</v>
      </c>
      <c r="N90" t="s">
        <v>338</v>
      </c>
      <c r="O90" t="s">
        <v>339</v>
      </c>
      <c r="Q90" t="s">
        <v>66</v>
      </c>
      <c r="R90">
        <v>6595644.8470000001</v>
      </c>
      <c r="S90">
        <v>1847562.1170000001</v>
      </c>
      <c r="U90" t="str">
        <f t="shared" si="2"/>
        <v>GW Pumping from San Gabriel Basin via ULASG-01 for IOU_SWS5</v>
      </c>
      <c r="W90" t="str">
        <f t="shared" si="3"/>
        <v>GW Pumping from San Gabriel Basin via ULASG-01 for SUBURBAN WATER SYSTEMS</v>
      </c>
    </row>
    <row r="91" spans="1:23" x14ac:dyDescent="0.25">
      <c r="A91" t="s">
        <v>451</v>
      </c>
      <c r="B91" t="s">
        <v>18</v>
      </c>
      <c r="C91" t="s">
        <v>19</v>
      </c>
      <c r="D91" t="s">
        <v>340</v>
      </c>
      <c r="E91" s="1">
        <v>340618000000000</v>
      </c>
      <c r="F91" t="s">
        <v>341</v>
      </c>
      <c r="G91" s="2">
        <v>38547</v>
      </c>
      <c r="H91">
        <v>34.105527780000003</v>
      </c>
      <c r="I91">
        <v>-117.96075</v>
      </c>
      <c r="J91">
        <v>1910009</v>
      </c>
      <c r="K91" t="s">
        <v>342</v>
      </c>
      <c r="L91" t="s">
        <v>342</v>
      </c>
      <c r="M91">
        <v>432</v>
      </c>
      <c r="N91" t="s">
        <v>343</v>
      </c>
      <c r="O91" t="s">
        <v>344</v>
      </c>
      <c r="Q91" t="s">
        <v>91</v>
      </c>
      <c r="R91">
        <v>6573548.398</v>
      </c>
      <c r="S91">
        <v>1860788.081</v>
      </c>
      <c r="U91" t="str">
        <f t="shared" si="2"/>
        <v>GW Pumping from San Gabriel Basin via ULASGU-11 for CWD_VAL2</v>
      </c>
      <c r="W91" t="str">
        <f t="shared" si="3"/>
        <v>GW Pumping from San Gabriel Basin via ULASGU-11 for VALLEY CWD</v>
      </c>
    </row>
    <row r="92" spans="1:23" x14ac:dyDescent="0.25">
      <c r="A92" t="s">
        <v>452</v>
      </c>
      <c r="B92" t="s">
        <v>18</v>
      </c>
      <c r="C92" t="s">
        <v>19</v>
      </c>
      <c r="D92" t="s">
        <v>345</v>
      </c>
      <c r="E92" s="1">
        <v>340552000000000</v>
      </c>
      <c r="F92" t="s">
        <v>346</v>
      </c>
      <c r="G92" s="2">
        <v>38546</v>
      </c>
      <c r="H92">
        <v>34.098138890000001</v>
      </c>
      <c r="I92">
        <v>-117.9784722</v>
      </c>
      <c r="J92">
        <v>1910165</v>
      </c>
      <c r="K92" t="s">
        <v>347</v>
      </c>
      <c r="L92" t="s">
        <v>347</v>
      </c>
      <c r="M92">
        <v>371</v>
      </c>
      <c r="N92" t="s">
        <v>348</v>
      </c>
      <c r="O92" t="s">
        <v>349</v>
      </c>
      <c r="Q92" t="s">
        <v>41</v>
      </c>
      <c r="R92">
        <v>6568184.1229999997</v>
      </c>
      <c r="S92">
        <v>1858097.503</v>
      </c>
      <c r="U92" t="str">
        <f t="shared" si="2"/>
        <v>GW Pumping from San Gabriel Basin via ULASGU-09 for MWC_VVW</v>
      </c>
      <c r="W92" t="str">
        <f t="shared" si="3"/>
        <v>GW Pumping from San Gabriel Basin via ULASGU-09 for VALLEY VIEW MUTUAL WATER COMPANY</v>
      </c>
    </row>
    <row r="93" spans="1:23" x14ac:dyDescent="0.25">
      <c r="A93" t="s">
        <v>453</v>
      </c>
      <c r="B93" t="s">
        <v>29</v>
      </c>
      <c r="C93" t="s">
        <v>30</v>
      </c>
      <c r="D93" t="s">
        <v>350</v>
      </c>
      <c r="E93" s="1">
        <v>340000000000000</v>
      </c>
      <c r="F93" t="s">
        <v>32</v>
      </c>
      <c r="G93" s="2">
        <v>39036</v>
      </c>
      <c r="H93">
        <v>34.006527779999999</v>
      </c>
      <c r="I93">
        <v>-118.21541670000001</v>
      </c>
      <c r="J93" t="s">
        <v>32</v>
      </c>
      <c r="K93" t="s">
        <v>351</v>
      </c>
      <c r="L93" t="s">
        <v>352</v>
      </c>
      <c r="M93">
        <v>0</v>
      </c>
      <c r="N93" t="s">
        <v>353</v>
      </c>
      <c r="O93" t="s">
        <v>354</v>
      </c>
      <c r="Q93" t="s">
        <v>26</v>
      </c>
      <c r="R93">
        <v>6496378.7209999999</v>
      </c>
      <c r="S93">
        <v>1824827.693</v>
      </c>
      <c r="U93" t="str">
        <f t="shared" si="2"/>
        <v>GW Pumping from Central Basin Basin via CLABCB-19 for CTY_VER</v>
      </c>
      <c r="W93" t="str">
        <f t="shared" si="3"/>
        <v>GW Pumping from Central Basin Basin via CLABCB-19 for CITY OF VERNON</v>
      </c>
    </row>
    <row r="94" spans="1:23" x14ac:dyDescent="0.25">
      <c r="A94" t="s">
        <v>454</v>
      </c>
      <c r="B94" t="s">
        <v>18</v>
      </c>
      <c r="C94" t="s">
        <v>19</v>
      </c>
      <c r="D94" t="s">
        <v>355</v>
      </c>
      <c r="E94" s="1">
        <v>340148000000000</v>
      </c>
      <c r="F94" t="s">
        <v>356</v>
      </c>
      <c r="G94" s="2">
        <v>38517</v>
      </c>
      <c r="H94">
        <v>34.029222220000001</v>
      </c>
      <c r="I94">
        <v>-118.05366669999999</v>
      </c>
      <c r="J94">
        <v>1910173</v>
      </c>
      <c r="K94" t="s">
        <v>357</v>
      </c>
      <c r="L94" t="s">
        <v>358</v>
      </c>
      <c r="M94">
        <v>218</v>
      </c>
      <c r="N94" t="s">
        <v>298</v>
      </c>
      <c r="O94" t="s">
        <v>359</v>
      </c>
      <c r="Q94" t="s">
        <v>66</v>
      </c>
      <c r="R94">
        <v>6545405.898</v>
      </c>
      <c r="S94">
        <v>1833021.0390000001</v>
      </c>
      <c r="U94" t="str">
        <f t="shared" si="2"/>
        <v>GW Pumping from San Gabriel Basin via ULASG-06 for CTY_WHT</v>
      </c>
      <c r="W94" t="str">
        <f t="shared" si="3"/>
        <v>GW Pumping from San Gabriel Basin via ULASG-06 for SAN GABRIEL VALLEY WATER COMPANY</v>
      </c>
    </row>
    <row r="95" spans="1:23" x14ac:dyDescent="0.25">
      <c r="A95" t="s">
        <v>455</v>
      </c>
      <c r="B95" t="s">
        <v>29</v>
      </c>
      <c r="C95" t="s">
        <v>30</v>
      </c>
      <c r="D95" t="s">
        <v>360</v>
      </c>
      <c r="E95" s="1">
        <v>340112000000000</v>
      </c>
      <c r="F95" t="s">
        <v>361</v>
      </c>
      <c r="G95" s="2">
        <v>38973</v>
      </c>
      <c r="H95">
        <v>34.019305559999999</v>
      </c>
      <c r="I95">
        <v>-118.0601667</v>
      </c>
      <c r="J95">
        <v>1910173</v>
      </c>
      <c r="K95" t="s">
        <v>357</v>
      </c>
      <c r="L95" t="s">
        <v>358</v>
      </c>
      <c r="M95">
        <v>208</v>
      </c>
      <c r="N95" t="s">
        <v>272</v>
      </c>
      <c r="O95" t="s">
        <v>359</v>
      </c>
      <c r="Q95" t="s">
        <v>26</v>
      </c>
      <c r="R95">
        <v>6543434.267</v>
      </c>
      <c r="S95">
        <v>1829413.284</v>
      </c>
      <c r="U95" t="str">
        <f t="shared" si="2"/>
        <v>GW Pumping from Central Basin Basin via CLABU-03 for CTY_WHT</v>
      </c>
      <c r="W95" t="str">
        <f t="shared" si="3"/>
        <v>GW Pumping from Central Basin Basin via CLABU-03 for CITY OF PICO RIVERA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7"/>
  <sheetViews>
    <sheetView workbookViewId="0">
      <selection activeCell="I2" sqref="I2"/>
    </sheetView>
  </sheetViews>
  <sheetFormatPr defaultRowHeight="15" x14ac:dyDescent="0.25"/>
  <cols>
    <col min="2" max="2" width="10.85546875" bestFit="1" customWidth="1"/>
    <col min="3" max="3" width="43.7109375" bestFit="1" customWidth="1"/>
    <col min="6" max="8" width="12.140625" customWidth="1"/>
    <col min="9" max="9" width="14.5703125" customWidth="1"/>
    <col min="10" max="10" width="12.5703125"/>
    <col min="12" max="12" width="11.7109375" bestFit="1" customWidth="1"/>
    <col min="13" max="13" width="14.28515625" bestFit="1" customWidth="1"/>
    <col min="14" max="14" width="11.5703125" customWidth="1"/>
    <col min="15" max="15" width="14.28515625" customWidth="1"/>
    <col min="19" max="19" width="11.28515625" bestFit="1" customWidth="1"/>
    <col min="20" max="20" width="32.42578125" bestFit="1" customWidth="1"/>
  </cols>
  <sheetData>
    <row r="1" spans="2:21" ht="30" x14ac:dyDescent="0.25">
      <c r="B1" s="12" t="s">
        <v>1123</v>
      </c>
      <c r="C1" s="12" t="s">
        <v>1124</v>
      </c>
      <c r="D1" s="12" t="s">
        <v>1142</v>
      </c>
      <c r="F1" s="11" t="s">
        <v>1095</v>
      </c>
      <c r="G1" s="11" t="s">
        <v>1096</v>
      </c>
      <c r="H1" s="11" t="s">
        <v>1121</v>
      </c>
      <c r="I1" s="11" t="s">
        <v>1122</v>
      </c>
      <c r="J1" s="11" t="s">
        <v>461</v>
      </c>
      <c r="L1" t="s">
        <v>1095</v>
      </c>
      <c r="M1" t="s">
        <v>1096</v>
      </c>
      <c r="N1" s="11" t="s">
        <v>1121</v>
      </c>
      <c r="O1" s="11" t="s">
        <v>1122</v>
      </c>
      <c r="P1" t="s">
        <v>461</v>
      </c>
      <c r="Q1" s="11"/>
      <c r="R1" s="11"/>
      <c r="S1" s="19" t="s">
        <v>1144</v>
      </c>
      <c r="T1" s="19" t="s">
        <v>1145</v>
      </c>
    </row>
    <row r="2" spans="2:21" x14ac:dyDescent="0.25">
      <c r="B2" s="15" t="s">
        <v>912</v>
      </c>
      <c r="C2" s="15" t="s">
        <v>1125</v>
      </c>
      <c r="D2">
        <v>624</v>
      </c>
      <c r="F2" t="s">
        <v>794</v>
      </c>
      <c r="G2" t="s">
        <v>712</v>
      </c>
      <c r="H2" t="str">
        <f>IF(LEFT(G2,3)="WRP","WRP","")</f>
        <v/>
      </c>
      <c r="I2" t="e">
        <f>VLOOKUP(G2,$B$2:$D$18,3)</f>
        <v>#N/A</v>
      </c>
      <c r="J2">
        <v>15000</v>
      </c>
      <c r="L2" t="s">
        <v>700</v>
      </c>
      <c r="M2" t="s">
        <v>918</v>
      </c>
      <c r="N2" t="s">
        <v>1143</v>
      </c>
      <c r="O2">
        <v>578</v>
      </c>
      <c r="P2">
        <v>13247</v>
      </c>
      <c r="S2" s="17" t="s">
        <v>700</v>
      </c>
      <c r="T2" s="18">
        <v>601</v>
      </c>
      <c r="U2" s="9" t="s">
        <v>1149</v>
      </c>
    </row>
    <row r="3" spans="2:21" x14ac:dyDescent="0.25">
      <c r="B3" s="15" t="s">
        <v>913</v>
      </c>
      <c r="C3" s="15" t="s">
        <v>1126</v>
      </c>
      <c r="D3">
        <v>624</v>
      </c>
      <c r="F3" t="s">
        <v>789</v>
      </c>
      <c r="G3" t="s">
        <v>749</v>
      </c>
      <c r="H3" t="str">
        <f t="shared" ref="H3:H66" si="0">IF(LEFT(G3,3)="WRP","WRP","")</f>
        <v/>
      </c>
      <c r="I3" t="e">
        <f t="shared" ref="I3:I66" si="1">VLOOKUP(G3,$B$2:$D$18,3)</f>
        <v>#N/A</v>
      </c>
      <c r="J3">
        <v>0</v>
      </c>
      <c r="L3" t="s">
        <v>700</v>
      </c>
      <c r="M3" t="s">
        <v>928</v>
      </c>
      <c r="N3" t="s">
        <v>1143</v>
      </c>
      <c r="O3">
        <v>624</v>
      </c>
      <c r="P3">
        <v>13247</v>
      </c>
      <c r="S3" s="17" t="s">
        <v>706</v>
      </c>
      <c r="T3" s="18">
        <v>624</v>
      </c>
    </row>
    <row r="4" spans="2:21" x14ac:dyDescent="0.25">
      <c r="B4" s="15" t="s">
        <v>914</v>
      </c>
      <c r="C4" s="15" t="s">
        <v>1127</v>
      </c>
      <c r="D4">
        <v>130</v>
      </c>
      <c r="F4" t="s">
        <v>746</v>
      </c>
      <c r="G4" t="s">
        <v>667</v>
      </c>
      <c r="H4" t="str">
        <f t="shared" si="0"/>
        <v/>
      </c>
      <c r="I4" t="e">
        <f t="shared" si="1"/>
        <v>#N/A</v>
      </c>
      <c r="J4">
        <v>1268</v>
      </c>
      <c r="L4" t="s">
        <v>706</v>
      </c>
      <c r="M4" t="s">
        <v>922</v>
      </c>
      <c r="N4" t="s">
        <v>1143</v>
      </c>
      <c r="O4">
        <v>624</v>
      </c>
      <c r="P4">
        <v>17017</v>
      </c>
      <c r="S4" s="17" t="s">
        <v>25</v>
      </c>
      <c r="T4" s="18">
        <v>624</v>
      </c>
    </row>
    <row r="5" spans="2:21" x14ac:dyDescent="0.25">
      <c r="B5" s="15" t="s">
        <v>915</v>
      </c>
      <c r="C5" s="15" t="s">
        <v>1128</v>
      </c>
      <c r="D5">
        <v>130</v>
      </c>
      <c r="F5" t="s">
        <v>746</v>
      </c>
      <c r="G5" t="s">
        <v>679</v>
      </c>
      <c r="H5" t="str">
        <f t="shared" si="0"/>
        <v/>
      </c>
      <c r="I5" t="e">
        <f t="shared" si="1"/>
        <v>#N/A</v>
      </c>
      <c r="J5">
        <v>741</v>
      </c>
      <c r="L5" t="s">
        <v>706</v>
      </c>
      <c r="M5" t="s">
        <v>928</v>
      </c>
      <c r="N5" t="s">
        <v>1143</v>
      </c>
      <c r="O5">
        <v>624</v>
      </c>
      <c r="P5">
        <v>17017</v>
      </c>
      <c r="S5" s="17" t="s">
        <v>701</v>
      </c>
      <c r="T5" s="18">
        <v>130</v>
      </c>
    </row>
    <row r="6" spans="2:21" x14ac:dyDescent="0.25">
      <c r="B6" s="15" t="s">
        <v>916</v>
      </c>
      <c r="C6" s="15" t="s">
        <v>1129</v>
      </c>
      <c r="D6">
        <v>399</v>
      </c>
      <c r="F6" t="s">
        <v>746</v>
      </c>
      <c r="G6" t="s">
        <v>781</v>
      </c>
      <c r="H6" t="str">
        <f t="shared" si="0"/>
        <v/>
      </c>
      <c r="I6" t="e">
        <f t="shared" si="1"/>
        <v>#N/A</v>
      </c>
      <c r="J6">
        <v>806</v>
      </c>
      <c r="L6" t="s">
        <v>25</v>
      </c>
      <c r="M6" t="s">
        <v>922</v>
      </c>
      <c r="N6" t="s">
        <v>1143</v>
      </c>
      <c r="O6">
        <v>624</v>
      </c>
      <c r="P6">
        <v>24124</v>
      </c>
      <c r="S6" s="17" t="s">
        <v>48</v>
      </c>
      <c r="T6" s="18">
        <v>130</v>
      </c>
    </row>
    <row r="7" spans="2:21" x14ac:dyDescent="0.25">
      <c r="B7" s="15" t="s">
        <v>917</v>
      </c>
      <c r="C7" s="15" t="s">
        <v>1130</v>
      </c>
      <c r="D7">
        <v>624</v>
      </c>
      <c r="F7" t="s">
        <v>746</v>
      </c>
      <c r="G7" t="s">
        <v>782</v>
      </c>
      <c r="H7" t="str">
        <f t="shared" si="0"/>
        <v/>
      </c>
      <c r="I7" t="e">
        <f t="shared" si="1"/>
        <v>#N/A</v>
      </c>
      <c r="J7">
        <v>1126</v>
      </c>
      <c r="L7" t="s">
        <v>701</v>
      </c>
      <c r="M7" t="s">
        <v>915</v>
      </c>
      <c r="N7" t="s">
        <v>1143</v>
      </c>
      <c r="O7">
        <v>130</v>
      </c>
      <c r="P7">
        <v>692</v>
      </c>
      <c r="S7" s="20" t="s">
        <v>58</v>
      </c>
      <c r="T7" s="21">
        <v>271</v>
      </c>
    </row>
    <row r="8" spans="2:21" x14ac:dyDescent="0.25">
      <c r="B8" s="15" t="s">
        <v>918</v>
      </c>
      <c r="C8" s="15" t="s">
        <v>1131</v>
      </c>
      <c r="D8">
        <v>578</v>
      </c>
      <c r="F8" t="s">
        <v>746</v>
      </c>
      <c r="G8" t="s">
        <v>701</v>
      </c>
      <c r="H8" t="str">
        <f t="shared" si="0"/>
        <v/>
      </c>
      <c r="I8" t="e">
        <f t="shared" si="1"/>
        <v>#N/A</v>
      </c>
      <c r="J8">
        <v>1380</v>
      </c>
      <c r="L8" t="s">
        <v>48</v>
      </c>
      <c r="M8" t="s">
        <v>914</v>
      </c>
      <c r="N8" t="s">
        <v>1143</v>
      </c>
      <c r="O8">
        <v>130</v>
      </c>
      <c r="P8">
        <v>13351</v>
      </c>
      <c r="S8" s="17" t="s">
        <v>113</v>
      </c>
      <c r="T8" s="18">
        <v>624</v>
      </c>
    </row>
    <row r="9" spans="2:21" x14ac:dyDescent="0.25">
      <c r="B9" s="15" t="s">
        <v>919</v>
      </c>
      <c r="C9" s="15" t="s">
        <v>1132</v>
      </c>
      <c r="D9">
        <v>385</v>
      </c>
      <c r="F9" t="s">
        <v>746</v>
      </c>
      <c r="G9" t="s">
        <v>681</v>
      </c>
      <c r="H9" t="str">
        <f t="shared" si="0"/>
        <v/>
      </c>
      <c r="I9" t="e">
        <f t="shared" si="1"/>
        <v>#N/A</v>
      </c>
      <c r="J9">
        <v>1694</v>
      </c>
      <c r="L9" t="s">
        <v>58</v>
      </c>
      <c r="M9" t="s">
        <v>912</v>
      </c>
      <c r="N9" t="s">
        <v>1143</v>
      </c>
      <c r="O9">
        <v>624</v>
      </c>
      <c r="P9">
        <v>14002</v>
      </c>
      <c r="Q9">
        <f>(O9*(P9/(P10+P10)))+(O10*(P10/(P9+P10)))</f>
        <v>271.779202450578</v>
      </c>
      <c r="S9" s="17" t="s">
        <v>741</v>
      </c>
      <c r="T9" s="18">
        <v>624</v>
      </c>
    </row>
    <row r="10" spans="2:21" x14ac:dyDescent="0.25">
      <c r="B10" s="15" t="s">
        <v>920</v>
      </c>
      <c r="C10" s="15" t="s">
        <v>1133</v>
      </c>
      <c r="D10">
        <v>587</v>
      </c>
      <c r="F10" t="s">
        <v>746</v>
      </c>
      <c r="G10" t="s">
        <v>708</v>
      </c>
      <c r="H10" t="str">
        <f t="shared" si="0"/>
        <v/>
      </c>
      <c r="I10" t="e">
        <f t="shared" si="1"/>
        <v>#N/A</v>
      </c>
      <c r="J10">
        <v>17236</v>
      </c>
      <c r="L10" t="s">
        <v>58</v>
      </c>
      <c r="M10" t="s">
        <v>914</v>
      </c>
      <c r="N10" t="s">
        <v>1143</v>
      </c>
      <c r="O10">
        <v>130</v>
      </c>
      <c r="P10">
        <v>22852</v>
      </c>
      <c r="S10" s="17" t="s">
        <v>702</v>
      </c>
      <c r="T10" s="18">
        <v>624</v>
      </c>
    </row>
    <row r="11" spans="2:21" x14ac:dyDescent="0.25">
      <c r="B11" s="15" t="s">
        <v>921</v>
      </c>
      <c r="C11" s="15" t="s">
        <v>1134</v>
      </c>
      <c r="D11">
        <v>624</v>
      </c>
      <c r="F11" t="s">
        <v>746</v>
      </c>
      <c r="G11" t="s">
        <v>589</v>
      </c>
      <c r="H11" t="str">
        <f t="shared" si="0"/>
        <v/>
      </c>
      <c r="I11" t="e">
        <f t="shared" si="1"/>
        <v>#N/A</v>
      </c>
      <c r="J11">
        <v>9432</v>
      </c>
      <c r="L11" t="s">
        <v>113</v>
      </c>
      <c r="M11" t="s">
        <v>917</v>
      </c>
      <c r="N11" t="s">
        <v>1143</v>
      </c>
      <c r="O11">
        <v>624</v>
      </c>
      <c r="P11">
        <v>16708</v>
      </c>
      <c r="S11" s="17" t="s">
        <v>707</v>
      </c>
      <c r="T11" s="18">
        <v>130</v>
      </c>
    </row>
    <row r="12" spans="2:21" x14ac:dyDescent="0.25">
      <c r="B12" s="15" t="s">
        <v>922</v>
      </c>
      <c r="C12" s="15" t="s">
        <v>1135</v>
      </c>
      <c r="D12">
        <v>624</v>
      </c>
      <c r="F12" t="s">
        <v>746</v>
      </c>
      <c r="G12" t="s">
        <v>176</v>
      </c>
      <c r="H12" t="str">
        <f t="shared" si="0"/>
        <v/>
      </c>
      <c r="I12" t="e">
        <f t="shared" si="1"/>
        <v>#N/A</v>
      </c>
      <c r="J12">
        <v>3853</v>
      </c>
      <c r="L12" t="s">
        <v>741</v>
      </c>
      <c r="M12" t="s">
        <v>922</v>
      </c>
      <c r="N12" t="s">
        <v>1143</v>
      </c>
      <c r="O12">
        <v>624</v>
      </c>
      <c r="P12">
        <v>0</v>
      </c>
      <c r="S12" s="17" t="s">
        <v>578</v>
      </c>
      <c r="T12" s="18">
        <v>354</v>
      </c>
    </row>
    <row r="13" spans="2:21" x14ac:dyDescent="0.25">
      <c r="B13" s="15" t="s">
        <v>923</v>
      </c>
      <c r="C13" s="15" t="s">
        <v>1136</v>
      </c>
      <c r="D13">
        <v>624</v>
      </c>
      <c r="F13" t="s">
        <v>746</v>
      </c>
      <c r="G13" t="s">
        <v>578</v>
      </c>
      <c r="H13" t="str">
        <f t="shared" si="0"/>
        <v/>
      </c>
      <c r="I13" t="e">
        <f t="shared" si="1"/>
        <v>#N/A</v>
      </c>
      <c r="J13">
        <v>16553</v>
      </c>
      <c r="L13" t="s">
        <v>702</v>
      </c>
      <c r="M13" t="s">
        <v>922</v>
      </c>
      <c r="N13" t="s">
        <v>1143</v>
      </c>
      <c r="O13">
        <v>624</v>
      </c>
      <c r="P13">
        <v>6729</v>
      </c>
      <c r="S13" s="17" t="s">
        <v>703</v>
      </c>
      <c r="T13" s="18">
        <v>601</v>
      </c>
    </row>
    <row r="14" spans="2:21" x14ac:dyDescent="0.25">
      <c r="B14" s="15" t="s">
        <v>924</v>
      </c>
      <c r="C14" s="15" t="s">
        <v>1137</v>
      </c>
      <c r="D14">
        <v>5267</v>
      </c>
      <c r="F14" t="s">
        <v>746</v>
      </c>
      <c r="G14" t="s">
        <v>113</v>
      </c>
      <c r="H14" t="str">
        <f t="shared" si="0"/>
        <v/>
      </c>
      <c r="I14" t="e">
        <f t="shared" si="1"/>
        <v>#N/A</v>
      </c>
      <c r="J14">
        <v>4680</v>
      </c>
      <c r="L14" t="s">
        <v>707</v>
      </c>
      <c r="M14" t="s">
        <v>915</v>
      </c>
      <c r="N14" t="s">
        <v>1143</v>
      </c>
      <c r="O14">
        <v>130</v>
      </c>
      <c r="P14">
        <v>9487</v>
      </c>
      <c r="S14" s="17" t="s">
        <v>581</v>
      </c>
      <c r="T14" s="18">
        <v>130</v>
      </c>
    </row>
    <row r="15" spans="2:21" x14ac:dyDescent="0.25">
      <c r="B15" s="15" t="s">
        <v>925</v>
      </c>
      <c r="C15" s="15" t="s">
        <v>1138</v>
      </c>
      <c r="D15">
        <v>624</v>
      </c>
      <c r="F15" t="s">
        <v>746</v>
      </c>
      <c r="G15" t="s">
        <v>40</v>
      </c>
      <c r="H15" t="str">
        <f t="shared" si="0"/>
        <v/>
      </c>
      <c r="I15" t="e">
        <f t="shared" si="1"/>
        <v>#N/A</v>
      </c>
      <c r="J15">
        <v>4312</v>
      </c>
      <c r="L15" t="s">
        <v>578</v>
      </c>
      <c r="M15" t="s">
        <v>918</v>
      </c>
      <c r="N15" t="s">
        <v>1143</v>
      </c>
      <c r="O15">
        <v>578</v>
      </c>
      <c r="P15">
        <v>17421</v>
      </c>
      <c r="S15" s="20" t="s">
        <v>136</v>
      </c>
      <c r="T15" s="21">
        <v>292</v>
      </c>
    </row>
    <row r="16" spans="2:21" x14ac:dyDescent="0.25">
      <c r="B16" s="15" t="s">
        <v>926</v>
      </c>
      <c r="C16" s="15" t="s">
        <v>1139</v>
      </c>
      <c r="D16">
        <v>2896</v>
      </c>
      <c r="F16" t="s">
        <v>746</v>
      </c>
      <c r="G16" t="s">
        <v>620</v>
      </c>
      <c r="H16" t="str">
        <f t="shared" si="0"/>
        <v/>
      </c>
      <c r="I16" t="e">
        <f t="shared" si="1"/>
        <v>#N/A</v>
      </c>
      <c r="J16">
        <v>474</v>
      </c>
      <c r="L16" t="s">
        <v>578</v>
      </c>
      <c r="M16" t="s">
        <v>915</v>
      </c>
      <c r="N16" t="s">
        <v>1143</v>
      </c>
      <c r="O16">
        <v>130</v>
      </c>
      <c r="P16">
        <v>17421</v>
      </c>
      <c r="S16" s="17" t="s">
        <v>164</v>
      </c>
      <c r="T16" s="18">
        <v>624</v>
      </c>
    </row>
    <row r="17" spans="1:20" x14ac:dyDescent="0.25">
      <c r="B17" s="15" t="s">
        <v>927</v>
      </c>
      <c r="C17" s="15" t="s">
        <v>1140</v>
      </c>
      <c r="D17">
        <v>1226</v>
      </c>
      <c r="F17" t="s">
        <v>746</v>
      </c>
      <c r="G17" t="s">
        <v>716</v>
      </c>
      <c r="H17" t="str">
        <f t="shared" si="0"/>
        <v/>
      </c>
      <c r="I17" t="e">
        <f t="shared" si="1"/>
        <v>#N/A</v>
      </c>
      <c r="J17">
        <v>3624</v>
      </c>
      <c r="L17" t="s">
        <v>703</v>
      </c>
      <c r="M17" t="s">
        <v>918</v>
      </c>
      <c r="N17" t="s">
        <v>1143</v>
      </c>
      <c r="O17">
        <v>578</v>
      </c>
      <c r="P17">
        <v>2793</v>
      </c>
      <c r="S17" s="17" t="s">
        <v>176</v>
      </c>
      <c r="T17" s="18">
        <v>130</v>
      </c>
    </row>
    <row r="18" spans="1:20" x14ac:dyDescent="0.25">
      <c r="B18" s="15" t="s">
        <v>928</v>
      </c>
      <c r="C18" s="15" t="s">
        <v>1141</v>
      </c>
      <c r="D18">
        <v>624</v>
      </c>
      <c r="F18" t="s">
        <v>746</v>
      </c>
      <c r="G18" t="s">
        <v>715</v>
      </c>
      <c r="H18" t="str">
        <f t="shared" si="0"/>
        <v/>
      </c>
      <c r="I18" t="e">
        <f t="shared" si="1"/>
        <v>#N/A</v>
      </c>
      <c r="J18">
        <v>1254</v>
      </c>
      <c r="L18" t="s">
        <v>703</v>
      </c>
      <c r="M18" t="s">
        <v>928</v>
      </c>
      <c r="N18" t="s">
        <v>1143</v>
      </c>
      <c r="O18">
        <v>624</v>
      </c>
      <c r="P18">
        <v>2793</v>
      </c>
      <c r="S18" s="17" t="s">
        <v>742</v>
      </c>
      <c r="T18" s="18">
        <v>130</v>
      </c>
    </row>
    <row r="19" spans="1:20" x14ac:dyDescent="0.25">
      <c r="F19" t="s">
        <v>746</v>
      </c>
      <c r="G19" t="s">
        <v>608</v>
      </c>
      <c r="H19" t="str">
        <f t="shared" si="0"/>
        <v/>
      </c>
      <c r="I19" t="e">
        <f t="shared" si="1"/>
        <v>#N/A</v>
      </c>
      <c r="J19">
        <v>2596</v>
      </c>
      <c r="L19" t="s">
        <v>581</v>
      </c>
      <c r="M19" t="s">
        <v>914</v>
      </c>
      <c r="N19" t="s">
        <v>1143</v>
      </c>
      <c r="O19">
        <v>130</v>
      </c>
      <c r="P19">
        <v>17789</v>
      </c>
      <c r="S19" s="17" t="s">
        <v>704</v>
      </c>
      <c r="T19" s="18">
        <v>130</v>
      </c>
    </row>
    <row r="20" spans="1:20" x14ac:dyDescent="0.25">
      <c r="B20" t="s">
        <v>1147</v>
      </c>
      <c r="F20" t="s">
        <v>746</v>
      </c>
      <c r="G20" t="s">
        <v>719</v>
      </c>
      <c r="H20" t="str">
        <f t="shared" si="0"/>
        <v/>
      </c>
      <c r="I20" t="e">
        <f t="shared" si="1"/>
        <v>#N/A</v>
      </c>
      <c r="J20">
        <v>2067</v>
      </c>
      <c r="L20" t="s">
        <v>136</v>
      </c>
      <c r="M20" t="s">
        <v>913</v>
      </c>
      <c r="N20" t="s">
        <v>1143</v>
      </c>
      <c r="O20">
        <v>624</v>
      </c>
      <c r="P20">
        <v>22402</v>
      </c>
      <c r="Q20">
        <f>(O20*(P20/(P21+P21)))+(O21*(P21/(P20+P21)))</f>
        <v>292.92345414675515</v>
      </c>
      <c r="S20" s="17" t="s">
        <v>743</v>
      </c>
      <c r="T20" s="18">
        <v>130</v>
      </c>
    </row>
    <row r="21" spans="1:20" x14ac:dyDescent="0.25">
      <c r="A21" t="s">
        <v>1148</v>
      </c>
      <c r="B21" t="s">
        <v>461</v>
      </c>
      <c r="C21" t="s">
        <v>1143</v>
      </c>
      <c r="F21" t="s">
        <v>746</v>
      </c>
      <c r="G21" t="s">
        <v>720</v>
      </c>
      <c r="H21" t="str">
        <f t="shared" si="0"/>
        <v/>
      </c>
      <c r="I21" t="e">
        <f t="shared" si="1"/>
        <v>#N/A</v>
      </c>
      <c r="J21">
        <v>18254</v>
      </c>
      <c r="L21" t="s">
        <v>136</v>
      </c>
      <c r="M21" t="s">
        <v>914</v>
      </c>
      <c r="N21" t="s">
        <v>1143</v>
      </c>
      <c r="O21">
        <v>130</v>
      </c>
      <c r="P21">
        <v>32340</v>
      </c>
      <c r="S21" s="17" t="s">
        <v>705</v>
      </c>
      <c r="T21" s="18">
        <v>624</v>
      </c>
    </row>
    <row r="22" spans="1:20" x14ac:dyDescent="0.25">
      <c r="A22">
        <f>B22/SUM($B$22:$B$25)</f>
        <v>2.9803328894275477E-2</v>
      </c>
      <c r="B22">
        <v>22402</v>
      </c>
      <c r="C22" t="s">
        <v>913</v>
      </c>
      <c r="F22" t="s">
        <v>746</v>
      </c>
      <c r="G22" t="s">
        <v>724</v>
      </c>
      <c r="H22" t="str">
        <f t="shared" si="0"/>
        <v/>
      </c>
      <c r="I22" t="e">
        <f t="shared" si="1"/>
        <v>#N/A</v>
      </c>
      <c r="J22">
        <v>2565</v>
      </c>
      <c r="L22" t="s">
        <v>164</v>
      </c>
      <c r="M22" t="s">
        <v>922</v>
      </c>
      <c r="N22" t="s">
        <v>1143</v>
      </c>
      <c r="O22">
        <v>624</v>
      </c>
      <c r="P22">
        <v>13414</v>
      </c>
      <c r="S22" s="20" t="s">
        <v>708</v>
      </c>
      <c r="T22" s="21">
        <v>329</v>
      </c>
    </row>
    <row r="23" spans="1:20" x14ac:dyDescent="0.25">
      <c r="A23">
        <f t="shared" ref="A23:A25" si="2">B23/SUM($B$22:$B$25)</f>
        <v>0.11175250545126061</v>
      </c>
      <c r="B23">
        <v>84000</v>
      </c>
      <c r="C23" t="s">
        <v>927</v>
      </c>
      <c r="F23" t="s">
        <v>746</v>
      </c>
      <c r="G23" t="s">
        <v>797</v>
      </c>
      <c r="H23" t="str">
        <f t="shared" si="0"/>
        <v/>
      </c>
      <c r="I23" t="e">
        <f t="shared" si="1"/>
        <v>#N/A</v>
      </c>
      <c r="J23">
        <v>3987</v>
      </c>
      <c r="L23" t="s">
        <v>176</v>
      </c>
      <c r="M23" t="s">
        <v>915</v>
      </c>
      <c r="N23" t="s">
        <v>1143</v>
      </c>
      <c r="O23">
        <v>130</v>
      </c>
      <c r="P23">
        <v>5435</v>
      </c>
      <c r="S23" s="20" t="s">
        <v>198</v>
      </c>
      <c r="T23" s="21">
        <v>221</v>
      </c>
    </row>
    <row r="24" spans="1:20" x14ac:dyDescent="0.25">
      <c r="A24">
        <f t="shared" si="2"/>
        <v>2.3946965453841558E-3</v>
      </c>
      <c r="B24">
        <v>1800</v>
      </c>
      <c r="C24" t="s">
        <v>926</v>
      </c>
      <c r="F24" t="s">
        <v>746</v>
      </c>
      <c r="G24" t="s">
        <v>798</v>
      </c>
      <c r="H24" t="str">
        <f t="shared" si="0"/>
        <v/>
      </c>
      <c r="I24" t="e">
        <f t="shared" si="1"/>
        <v>#N/A</v>
      </c>
      <c r="J24">
        <v>306</v>
      </c>
      <c r="L24" t="s">
        <v>742</v>
      </c>
      <c r="M24" t="s">
        <v>915</v>
      </c>
      <c r="N24" t="s">
        <v>1143</v>
      </c>
      <c r="O24">
        <v>130</v>
      </c>
      <c r="P24">
        <v>2632</v>
      </c>
      <c r="S24" s="17" t="s">
        <v>589</v>
      </c>
      <c r="T24" s="18">
        <v>377</v>
      </c>
    </row>
    <row r="25" spans="1:20" x14ac:dyDescent="0.25">
      <c r="A25">
        <f t="shared" si="2"/>
        <v>0.85604946910907975</v>
      </c>
      <c r="B25">
        <v>643459</v>
      </c>
      <c r="C25" t="s">
        <v>914</v>
      </c>
      <c r="F25" t="s">
        <v>746</v>
      </c>
      <c r="G25" t="s">
        <v>784</v>
      </c>
      <c r="H25" t="str">
        <f t="shared" si="0"/>
        <v/>
      </c>
      <c r="I25" t="e">
        <f t="shared" si="1"/>
        <v>#N/A</v>
      </c>
      <c r="J25">
        <v>174000</v>
      </c>
      <c r="L25" t="s">
        <v>704</v>
      </c>
      <c r="M25" t="s">
        <v>915</v>
      </c>
      <c r="N25" t="s">
        <v>1143</v>
      </c>
      <c r="O25">
        <v>130</v>
      </c>
      <c r="P25">
        <v>10069</v>
      </c>
      <c r="S25" s="17" t="s">
        <v>192</v>
      </c>
      <c r="T25" s="18">
        <v>130</v>
      </c>
    </row>
    <row r="26" spans="1:20" x14ac:dyDescent="0.25">
      <c r="F26" t="s">
        <v>746</v>
      </c>
      <c r="G26" t="s">
        <v>359</v>
      </c>
      <c r="H26" t="str">
        <f t="shared" si="0"/>
        <v/>
      </c>
      <c r="I26" t="e">
        <f t="shared" si="1"/>
        <v>#N/A</v>
      </c>
      <c r="J26">
        <v>895</v>
      </c>
      <c r="L26" t="s">
        <v>743</v>
      </c>
      <c r="M26" t="s">
        <v>915</v>
      </c>
      <c r="N26" t="s">
        <v>1143</v>
      </c>
      <c r="O26">
        <v>130</v>
      </c>
      <c r="P26">
        <v>0</v>
      </c>
      <c r="S26" s="17" t="s">
        <v>590</v>
      </c>
      <c r="T26" s="18">
        <v>130</v>
      </c>
    </row>
    <row r="27" spans="1:20" x14ac:dyDescent="0.25">
      <c r="F27" t="s">
        <v>746</v>
      </c>
      <c r="G27" t="s">
        <v>354</v>
      </c>
      <c r="H27" t="str">
        <f t="shared" si="0"/>
        <v/>
      </c>
      <c r="I27" t="e">
        <f t="shared" si="1"/>
        <v>#N/A</v>
      </c>
      <c r="J27">
        <v>7539</v>
      </c>
      <c r="L27" t="s">
        <v>705</v>
      </c>
      <c r="M27" t="s">
        <v>921</v>
      </c>
      <c r="N27" t="s">
        <v>1143</v>
      </c>
      <c r="O27">
        <v>624</v>
      </c>
      <c r="P27">
        <v>8761</v>
      </c>
      <c r="S27" s="17" t="s">
        <v>243</v>
      </c>
      <c r="T27" s="18">
        <v>130</v>
      </c>
    </row>
    <row r="28" spans="1:20" x14ac:dyDescent="0.25">
      <c r="F28" t="s">
        <v>746</v>
      </c>
      <c r="G28" t="s">
        <v>325</v>
      </c>
      <c r="H28" t="str">
        <f t="shared" si="0"/>
        <v/>
      </c>
      <c r="I28" t="e">
        <f t="shared" si="1"/>
        <v>#N/A</v>
      </c>
      <c r="J28">
        <v>11183</v>
      </c>
      <c r="L28" t="s">
        <v>708</v>
      </c>
      <c r="M28" t="s">
        <v>913</v>
      </c>
      <c r="N28" t="s">
        <v>1143</v>
      </c>
      <c r="O28">
        <v>624</v>
      </c>
      <c r="P28">
        <v>22402</v>
      </c>
      <c r="Q28">
        <f>(O28*(P28/(SUM(P28:P31)))+(O29*(P29/(SUM(P28:P31))))+(O30*(P30/(SUM(P28:P31))))+(O31*(P31/(SUM(P28:P31)))))</f>
        <v>329.17472755193347</v>
      </c>
      <c r="S28" s="17" t="s">
        <v>709</v>
      </c>
      <c r="T28" s="18">
        <v>624</v>
      </c>
    </row>
    <row r="29" spans="1:20" x14ac:dyDescent="0.25">
      <c r="F29" t="s">
        <v>746</v>
      </c>
      <c r="G29" t="s">
        <v>602</v>
      </c>
      <c r="H29" t="str">
        <f t="shared" si="0"/>
        <v/>
      </c>
      <c r="I29" t="e">
        <f t="shared" si="1"/>
        <v>#N/A</v>
      </c>
      <c r="J29">
        <v>2022</v>
      </c>
      <c r="L29" t="s">
        <v>708</v>
      </c>
      <c r="M29" t="s">
        <v>927</v>
      </c>
      <c r="N29" t="s">
        <v>1143</v>
      </c>
      <c r="O29">
        <v>1226</v>
      </c>
      <c r="P29">
        <v>84000</v>
      </c>
      <c r="S29" s="17" t="s">
        <v>593</v>
      </c>
      <c r="T29" s="18">
        <v>130</v>
      </c>
    </row>
    <row r="30" spans="1:20" x14ac:dyDescent="0.25">
      <c r="F30" t="s">
        <v>746</v>
      </c>
      <c r="G30" t="s">
        <v>711</v>
      </c>
      <c r="H30" t="str">
        <f t="shared" si="0"/>
        <v/>
      </c>
      <c r="I30" t="e">
        <f t="shared" si="1"/>
        <v>#N/A</v>
      </c>
      <c r="J30">
        <v>5579</v>
      </c>
      <c r="L30" t="s">
        <v>708</v>
      </c>
      <c r="M30" t="s">
        <v>926</v>
      </c>
      <c r="N30" t="s">
        <v>1143</v>
      </c>
      <c r="O30">
        <v>2896</v>
      </c>
      <c r="P30">
        <v>18000</v>
      </c>
      <c r="S30" s="17" t="s">
        <v>710</v>
      </c>
      <c r="T30" s="18">
        <v>354</v>
      </c>
    </row>
    <row r="31" spans="1:20" x14ac:dyDescent="0.25">
      <c r="F31" t="s">
        <v>746</v>
      </c>
      <c r="G31" t="s">
        <v>599</v>
      </c>
      <c r="H31" t="str">
        <f t="shared" si="0"/>
        <v/>
      </c>
      <c r="I31" t="e">
        <f t="shared" si="1"/>
        <v>#N/A</v>
      </c>
      <c r="J31">
        <v>5883</v>
      </c>
      <c r="L31" t="s">
        <v>708</v>
      </c>
      <c r="M31" t="s">
        <v>914</v>
      </c>
      <c r="N31" t="s">
        <v>1143</v>
      </c>
      <c r="O31">
        <v>130</v>
      </c>
      <c r="P31">
        <v>643359</v>
      </c>
      <c r="S31" s="17" t="s">
        <v>599</v>
      </c>
      <c r="T31" s="18">
        <v>130</v>
      </c>
    </row>
    <row r="32" spans="1:20" x14ac:dyDescent="0.25">
      <c r="F32" t="s">
        <v>746</v>
      </c>
      <c r="G32" t="s">
        <v>309</v>
      </c>
      <c r="H32" t="str">
        <f t="shared" si="0"/>
        <v/>
      </c>
      <c r="I32" t="e">
        <f t="shared" si="1"/>
        <v>#N/A</v>
      </c>
      <c r="J32">
        <v>4035</v>
      </c>
      <c r="L32" t="s">
        <v>198</v>
      </c>
      <c r="M32" t="s">
        <v>917</v>
      </c>
      <c r="N32" t="s">
        <v>1143</v>
      </c>
      <c r="O32">
        <v>624</v>
      </c>
      <c r="P32">
        <v>28003</v>
      </c>
      <c r="Q32">
        <f>(O32*(P32/(P33+P33)))+(O33*(P33/(P32+P33)))</f>
        <v>221.04548254901692</v>
      </c>
      <c r="S32" s="17" t="s">
        <v>265</v>
      </c>
      <c r="T32" s="18">
        <v>624</v>
      </c>
    </row>
    <row r="33" spans="6:20" x14ac:dyDescent="0.25">
      <c r="F33" t="s">
        <v>746</v>
      </c>
      <c r="G33" t="s">
        <v>710</v>
      </c>
      <c r="H33" t="str">
        <f t="shared" si="0"/>
        <v/>
      </c>
      <c r="I33" t="e">
        <f t="shared" si="1"/>
        <v>#N/A</v>
      </c>
      <c r="J33">
        <v>2273</v>
      </c>
      <c r="L33" t="s">
        <v>198</v>
      </c>
      <c r="M33" t="s">
        <v>915</v>
      </c>
      <c r="N33" t="s">
        <v>1143</v>
      </c>
      <c r="O33">
        <v>130</v>
      </c>
      <c r="P33">
        <v>67680</v>
      </c>
      <c r="S33" s="17" t="s">
        <v>711</v>
      </c>
      <c r="T33" s="18">
        <v>354</v>
      </c>
    </row>
    <row r="34" spans="6:20" x14ac:dyDescent="0.25">
      <c r="F34" t="s">
        <v>746</v>
      </c>
      <c r="G34" t="s">
        <v>590</v>
      </c>
      <c r="H34" t="str">
        <f t="shared" si="0"/>
        <v/>
      </c>
      <c r="I34" t="e">
        <f t="shared" si="1"/>
        <v>#N/A</v>
      </c>
      <c r="J34">
        <v>5337</v>
      </c>
      <c r="L34" t="s">
        <v>589</v>
      </c>
      <c r="M34" t="s">
        <v>915</v>
      </c>
      <c r="N34" t="s">
        <v>1143</v>
      </c>
      <c r="O34">
        <v>130</v>
      </c>
      <c r="P34">
        <v>9387</v>
      </c>
      <c r="S34" s="17" t="s">
        <v>281</v>
      </c>
      <c r="T34" s="18">
        <v>624</v>
      </c>
    </row>
    <row r="35" spans="6:20" x14ac:dyDescent="0.25">
      <c r="F35" t="s">
        <v>746</v>
      </c>
      <c r="G35" t="s">
        <v>725</v>
      </c>
      <c r="H35" t="str">
        <f t="shared" si="0"/>
        <v/>
      </c>
      <c r="I35" t="e">
        <f t="shared" si="1"/>
        <v>#N/A</v>
      </c>
      <c r="J35">
        <v>2460</v>
      </c>
      <c r="L35" t="s">
        <v>589</v>
      </c>
      <c r="M35" t="s">
        <v>917</v>
      </c>
      <c r="N35" t="s">
        <v>1143</v>
      </c>
      <c r="O35">
        <v>624</v>
      </c>
      <c r="P35">
        <v>9387</v>
      </c>
      <c r="S35" s="17" t="s">
        <v>294</v>
      </c>
      <c r="T35" s="18">
        <v>130</v>
      </c>
    </row>
    <row r="36" spans="6:20" x14ac:dyDescent="0.25">
      <c r="F36" t="s">
        <v>746</v>
      </c>
      <c r="G36" t="s">
        <v>198</v>
      </c>
      <c r="H36" t="str">
        <f t="shared" si="0"/>
        <v/>
      </c>
      <c r="I36" t="e">
        <f t="shared" si="1"/>
        <v>#N/A</v>
      </c>
      <c r="J36">
        <v>32692</v>
      </c>
      <c r="L36" t="s">
        <v>192</v>
      </c>
      <c r="M36" t="s">
        <v>915</v>
      </c>
      <c r="N36" t="s">
        <v>1143</v>
      </c>
      <c r="O36">
        <v>130</v>
      </c>
      <c r="P36">
        <v>2655</v>
      </c>
      <c r="S36" s="17" t="s">
        <v>309</v>
      </c>
      <c r="T36" s="18">
        <v>578</v>
      </c>
    </row>
    <row r="37" spans="6:20" x14ac:dyDescent="0.25">
      <c r="F37" t="s">
        <v>746</v>
      </c>
      <c r="G37" t="s">
        <v>707</v>
      </c>
      <c r="H37" t="str">
        <f t="shared" si="0"/>
        <v/>
      </c>
      <c r="I37" t="e">
        <f t="shared" si="1"/>
        <v>#N/A</v>
      </c>
      <c r="J37">
        <v>5780</v>
      </c>
      <c r="L37" t="s">
        <v>590</v>
      </c>
      <c r="M37" t="s">
        <v>915</v>
      </c>
      <c r="N37" t="s">
        <v>1143</v>
      </c>
      <c r="O37">
        <v>130</v>
      </c>
      <c r="P37">
        <v>6103</v>
      </c>
      <c r="S37" s="17" t="s">
        <v>325</v>
      </c>
      <c r="T37" s="18">
        <v>130</v>
      </c>
    </row>
    <row r="38" spans="6:20" x14ac:dyDescent="0.25">
      <c r="F38" t="s">
        <v>746</v>
      </c>
      <c r="G38" t="s">
        <v>721</v>
      </c>
      <c r="H38" t="str">
        <f t="shared" si="0"/>
        <v/>
      </c>
      <c r="I38" t="e">
        <f t="shared" si="1"/>
        <v>#N/A</v>
      </c>
      <c r="J38">
        <v>16439</v>
      </c>
      <c r="L38" t="s">
        <v>243</v>
      </c>
      <c r="M38" t="s">
        <v>915</v>
      </c>
      <c r="N38" t="s">
        <v>1143</v>
      </c>
      <c r="O38">
        <v>130</v>
      </c>
      <c r="P38">
        <v>7102</v>
      </c>
      <c r="S38" s="17" t="s">
        <v>601</v>
      </c>
      <c r="T38" s="18">
        <v>624</v>
      </c>
    </row>
    <row r="39" spans="6:20" x14ac:dyDescent="0.25">
      <c r="F39" t="s">
        <v>747</v>
      </c>
      <c r="G39" t="s">
        <v>721</v>
      </c>
      <c r="H39" t="str">
        <f t="shared" si="0"/>
        <v/>
      </c>
      <c r="I39" t="e">
        <f t="shared" si="1"/>
        <v>#N/A</v>
      </c>
      <c r="J39">
        <v>411</v>
      </c>
      <c r="L39" t="s">
        <v>709</v>
      </c>
      <c r="M39" t="s">
        <v>922</v>
      </c>
      <c r="N39" t="s">
        <v>1143</v>
      </c>
      <c r="O39">
        <v>624</v>
      </c>
      <c r="P39">
        <v>8331</v>
      </c>
      <c r="S39" s="17" t="s">
        <v>602</v>
      </c>
      <c r="T39" s="18">
        <v>130</v>
      </c>
    </row>
    <row r="40" spans="6:20" x14ac:dyDescent="0.25">
      <c r="F40" t="s">
        <v>747</v>
      </c>
      <c r="G40" t="s">
        <v>281</v>
      </c>
      <c r="H40" t="str">
        <f t="shared" si="0"/>
        <v/>
      </c>
      <c r="I40" t="e">
        <f t="shared" si="1"/>
        <v>#N/A</v>
      </c>
      <c r="J40">
        <v>11215</v>
      </c>
      <c r="L40" t="s">
        <v>709</v>
      </c>
      <c r="M40" t="s">
        <v>928</v>
      </c>
      <c r="N40" t="s">
        <v>1143</v>
      </c>
      <c r="O40">
        <v>624</v>
      </c>
      <c r="P40">
        <v>8331</v>
      </c>
      <c r="S40" s="17" t="s">
        <v>314</v>
      </c>
      <c r="T40" s="18">
        <v>2698.5</v>
      </c>
    </row>
    <row r="41" spans="6:20" x14ac:dyDescent="0.25">
      <c r="F41" t="s">
        <v>136</v>
      </c>
      <c r="G41" t="s">
        <v>207</v>
      </c>
      <c r="H41" t="str">
        <f t="shared" si="0"/>
        <v/>
      </c>
      <c r="I41" t="e">
        <f t="shared" si="1"/>
        <v>#N/A</v>
      </c>
      <c r="J41">
        <v>60</v>
      </c>
      <c r="L41" t="s">
        <v>593</v>
      </c>
      <c r="M41" t="s">
        <v>915</v>
      </c>
      <c r="N41" t="s">
        <v>1143</v>
      </c>
      <c r="O41">
        <v>130</v>
      </c>
      <c r="P41">
        <v>9342</v>
      </c>
      <c r="S41" s="17" t="s">
        <v>744</v>
      </c>
      <c r="T41" s="18">
        <v>624</v>
      </c>
    </row>
    <row r="42" spans="6:20" x14ac:dyDescent="0.25">
      <c r="F42" t="s">
        <v>748</v>
      </c>
      <c r="G42" t="s">
        <v>48</v>
      </c>
      <c r="H42" t="str">
        <f t="shared" si="0"/>
        <v/>
      </c>
      <c r="I42" t="e">
        <f t="shared" si="1"/>
        <v>#N/A</v>
      </c>
      <c r="J42">
        <v>1311</v>
      </c>
      <c r="L42" t="s">
        <v>710</v>
      </c>
      <c r="M42" t="s">
        <v>918</v>
      </c>
      <c r="N42" t="s">
        <v>1143</v>
      </c>
      <c r="O42">
        <v>578</v>
      </c>
      <c r="P42">
        <v>2443</v>
      </c>
      <c r="S42" s="17" t="s">
        <v>603</v>
      </c>
      <c r="T42" s="18">
        <v>601</v>
      </c>
    </row>
    <row r="43" spans="6:20" x14ac:dyDescent="0.25">
      <c r="F43" t="s">
        <v>749</v>
      </c>
      <c r="G43" t="s">
        <v>780</v>
      </c>
      <c r="H43" t="str">
        <f t="shared" si="0"/>
        <v/>
      </c>
      <c r="I43" t="e">
        <f t="shared" si="1"/>
        <v>#N/A</v>
      </c>
      <c r="J43">
        <v>12069</v>
      </c>
      <c r="L43" t="s">
        <v>710</v>
      </c>
      <c r="M43" t="s">
        <v>915</v>
      </c>
      <c r="N43" t="s">
        <v>1143</v>
      </c>
      <c r="O43">
        <v>130</v>
      </c>
      <c r="P43">
        <v>2443</v>
      </c>
      <c r="S43" s="17" t="s">
        <v>712</v>
      </c>
      <c r="T43" s="18">
        <v>130</v>
      </c>
    </row>
    <row r="44" spans="6:20" x14ac:dyDescent="0.25">
      <c r="F44" t="s">
        <v>749</v>
      </c>
      <c r="G44" t="s">
        <v>725</v>
      </c>
      <c r="H44" t="str">
        <f t="shared" si="0"/>
        <v/>
      </c>
      <c r="I44" t="e">
        <f t="shared" si="1"/>
        <v>#N/A</v>
      </c>
      <c r="J44">
        <v>34219</v>
      </c>
      <c r="L44" t="s">
        <v>599</v>
      </c>
      <c r="M44" t="s">
        <v>915</v>
      </c>
      <c r="N44" t="s">
        <v>1143</v>
      </c>
      <c r="O44">
        <v>130</v>
      </c>
      <c r="P44">
        <v>7288</v>
      </c>
      <c r="S44" s="17" t="s">
        <v>354</v>
      </c>
      <c r="T44" s="18">
        <v>130</v>
      </c>
    </row>
    <row r="45" spans="6:20" x14ac:dyDescent="0.25">
      <c r="F45" t="s">
        <v>749</v>
      </c>
      <c r="G45" t="s">
        <v>719</v>
      </c>
      <c r="H45" t="str">
        <f t="shared" si="0"/>
        <v/>
      </c>
      <c r="I45" t="e">
        <f t="shared" si="1"/>
        <v>#N/A</v>
      </c>
      <c r="J45">
        <v>13188</v>
      </c>
      <c r="L45" t="s">
        <v>265</v>
      </c>
      <c r="M45" t="s">
        <v>922</v>
      </c>
      <c r="N45" t="s">
        <v>1143</v>
      </c>
      <c r="O45">
        <v>624</v>
      </c>
      <c r="P45">
        <v>37152</v>
      </c>
      <c r="S45" s="17" t="s">
        <v>359</v>
      </c>
      <c r="T45" s="18">
        <v>578</v>
      </c>
    </row>
    <row r="46" spans="6:20" x14ac:dyDescent="0.25">
      <c r="F46" t="s">
        <v>749</v>
      </c>
      <c r="G46" t="s">
        <v>603</v>
      </c>
      <c r="H46" t="str">
        <f t="shared" si="0"/>
        <v/>
      </c>
      <c r="I46" t="e">
        <f t="shared" si="1"/>
        <v>#N/A</v>
      </c>
      <c r="J46">
        <v>3567</v>
      </c>
      <c r="L46" t="s">
        <v>265</v>
      </c>
      <c r="M46" t="s">
        <v>928</v>
      </c>
      <c r="N46" t="s">
        <v>1143</v>
      </c>
      <c r="O46">
        <v>624</v>
      </c>
      <c r="P46">
        <v>37152</v>
      </c>
      <c r="S46" s="17" t="s">
        <v>984</v>
      </c>
      <c r="T46" s="18">
        <v>624</v>
      </c>
    </row>
    <row r="47" spans="6:20" x14ac:dyDescent="0.25">
      <c r="F47" t="s">
        <v>749</v>
      </c>
      <c r="G47" t="s">
        <v>25</v>
      </c>
      <c r="H47" t="str">
        <f t="shared" si="0"/>
        <v/>
      </c>
      <c r="I47" t="e">
        <f t="shared" si="1"/>
        <v>#N/A</v>
      </c>
      <c r="J47">
        <v>16487</v>
      </c>
      <c r="L47" t="s">
        <v>711</v>
      </c>
      <c r="M47" t="s">
        <v>918</v>
      </c>
      <c r="N47" t="s">
        <v>1143</v>
      </c>
      <c r="O47">
        <v>578</v>
      </c>
      <c r="P47">
        <v>5771</v>
      </c>
      <c r="S47" s="17" t="s">
        <v>986</v>
      </c>
      <c r="T47" s="18">
        <v>624</v>
      </c>
    </row>
    <row r="48" spans="6:20" x14ac:dyDescent="0.25">
      <c r="F48" t="s">
        <v>749</v>
      </c>
      <c r="G48" t="s">
        <v>718</v>
      </c>
      <c r="H48" t="str">
        <f t="shared" si="0"/>
        <v/>
      </c>
      <c r="I48" t="e">
        <f t="shared" si="1"/>
        <v>#N/A</v>
      </c>
      <c r="J48">
        <v>5959</v>
      </c>
      <c r="L48" t="s">
        <v>711</v>
      </c>
      <c r="M48" t="s">
        <v>915</v>
      </c>
      <c r="N48" t="s">
        <v>1143</v>
      </c>
      <c r="O48">
        <v>130</v>
      </c>
      <c r="P48">
        <v>5771</v>
      </c>
      <c r="S48" s="17" t="s">
        <v>745</v>
      </c>
      <c r="T48" s="18">
        <v>130</v>
      </c>
    </row>
    <row r="49" spans="6:20" x14ac:dyDescent="0.25">
      <c r="F49" t="s">
        <v>749</v>
      </c>
      <c r="G49" t="s">
        <v>724</v>
      </c>
      <c r="H49" t="str">
        <f t="shared" si="0"/>
        <v/>
      </c>
      <c r="I49" t="e">
        <f t="shared" si="1"/>
        <v>#N/A</v>
      </c>
      <c r="J49">
        <v>20070</v>
      </c>
      <c r="L49" t="s">
        <v>281</v>
      </c>
      <c r="M49" t="s">
        <v>921</v>
      </c>
      <c r="N49" t="s">
        <v>1143</v>
      </c>
      <c r="O49">
        <v>624</v>
      </c>
      <c r="P49">
        <v>25003</v>
      </c>
      <c r="S49" s="17" t="s">
        <v>207</v>
      </c>
      <c r="T49" s="18">
        <v>130</v>
      </c>
    </row>
    <row r="50" spans="6:20" x14ac:dyDescent="0.25">
      <c r="F50" t="s">
        <v>749</v>
      </c>
      <c r="G50" t="s">
        <v>717</v>
      </c>
      <c r="H50" t="str">
        <f t="shared" si="0"/>
        <v/>
      </c>
      <c r="I50" t="e">
        <f t="shared" si="1"/>
        <v>#N/A</v>
      </c>
      <c r="J50">
        <v>5395</v>
      </c>
      <c r="L50" t="s">
        <v>294</v>
      </c>
      <c r="M50" t="s">
        <v>914</v>
      </c>
      <c r="N50" t="s">
        <v>1143</v>
      </c>
      <c r="O50">
        <v>130</v>
      </c>
      <c r="P50">
        <v>3667</v>
      </c>
      <c r="S50" s="17" t="s">
        <v>606</v>
      </c>
      <c r="T50" s="18">
        <v>130</v>
      </c>
    </row>
    <row r="51" spans="6:20" x14ac:dyDescent="0.25">
      <c r="F51" t="s">
        <v>749</v>
      </c>
      <c r="G51" t="s">
        <v>703</v>
      </c>
      <c r="H51" t="str">
        <f t="shared" si="0"/>
        <v/>
      </c>
      <c r="I51" t="e">
        <f t="shared" si="1"/>
        <v>#N/A</v>
      </c>
      <c r="J51">
        <v>2784</v>
      </c>
      <c r="L51" t="s">
        <v>309</v>
      </c>
      <c r="M51" t="s">
        <v>918</v>
      </c>
      <c r="N51" t="s">
        <v>1143</v>
      </c>
      <c r="O51">
        <v>578</v>
      </c>
      <c r="P51">
        <v>6649</v>
      </c>
      <c r="S51" s="17" t="s">
        <v>607</v>
      </c>
      <c r="T51" s="18">
        <v>130</v>
      </c>
    </row>
    <row r="52" spans="6:20" x14ac:dyDescent="0.25">
      <c r="F52" t="s">
        <v>749</v>
      </c>
      <c r="G52" t="s">
        <v>709</v>
      </c>
      <c r="H52" t="str">
        <f t="shared" si="0"/>
        <v/>
      </c>
      <c r="I52" t="e">
        <f t="shared" si="1"/>
        <v>#N/A</v>
      </c>
      <c r="J52">
        <v>7214</v>
      </c>
      <c r="L52" t="s">
        <v>325</v>
      </c>
      <c r="M52" t="s">
        <v>915</v>
      </c>
      <c r="N52" t="s">
        <v>1143</v>
      </c>
      <c r="O52">
        <v>130</v>
      </c>
      <c r="P52">
        <v>10267</v>
      </c>
      <c r="S52" s="17" t="s">
        <v>714</v>
      </c>
      <c r="T52" s="18">
        <v>624</v>
      </c>
    </row>
    <row r="53" spans="6:20" x14ac:dyDescent="0.25">
      <c r="F53" t="s">
        <v>749</v>
      </c>
      <c r="G53" t="s">
        <v>164</v>
      </c>
      <c r="H53" t="str">
        <f t="shared" si="0"/>
        <v/>
      </c>
      <c r="I53" t="e">
        <f t="shared" si="1"/>
        <v>#N/A</v>
      </c>
      <c r="J53">
        <v>9428</v>
      </c>
      <c r="L53" t="s">
        <v>601</v>
      </c>
      <c r="M53" t="s">
        <v>922</v>
      </c>
      <c r="N53" t="s">
        <v>1143</v>
      </c>
      <c r="O53">
        <v>624</v>
      </c>
      <c r="P53">
        <v>3162</v>
      </c>
      <c r="S53" s="17" t="s">
        <v>715</v>
      </c>
      <c r="T53" s="18">
        <v>578</v>
      </c>
    </row>
    <row r="54" spans="6:20" x14ac:dyDescent="0.25">
      <c r="F54" t="s">
        <v>749</v>
      </c>
      <c r="G54" t="s">
        <v>706</v>
      </c>
      <c r="H54" t="str">
        <f t="shared" si="0"/>
        <v/>
      </c>
      <c r="I54" t="e">
        <f t="shared" si="1"/>
        <v>#N/A</v>
      </c>
      <c r="J54">
        <v>8361</v>
      </c>
      <c r="L54" t="s">
        <v>601</v>
      </c>
      <c r="M54" t="s">
        <v>928</v>
      </c>
      <c r="N54" t="s">
        <v>1143</v>
      </c>
      <c r="O54">
        <v>624</v>
      </c>
      <c r="P54">
        <v>3162</v>
      </c>
      <c r="S54" s="17" t="s">
        <v>716</v>
      </c>
      <c r="T54" s="18">
        <v>354</v>
      </c>
    </row>
    <row r="55" spans="6:20" x14ac:dyDescent="0.25">
      <c r="F55" t="s">
        <v>749</v>
      </c>
      <c r="G55" t="s">
        <v>714</v>
      </c>
      <c r="H55" t="str">
        <f t="shared" si="0"/>
        <v/>
      </c>
      <c r="I55" t="e">
        <f t="shared" si="1"/>
        <v>#N/A</v>
      </c>
      <c r="J55">
        <v>1130</v>
      </c>
      <c r="L55" t="s">
        <v>602</v>
      </c>
      <c r="M55" t="s">
        <v>915</v>
      </c>
      <c r="N55" t="s">
        <v>1143</v>
      </c>
      <c r="O55">
        <v>130</v>
      </c>
      <c r="P55">
        <v>2130</v>
      </c>
      <c r="S55" s="17" t="s">
        <v>619</v>
      </c>
      <c r="T55" s="18">
        <v>624</v>
      </c>
    </row>
    <row r="56" spans="6:20" x14ac:dyDescent="0.25">
      <c r="F56" t="s">
        <v>749</v>
      </c>
      <c r="G56" t="s">
        <v>700</v>
      </c>
      <c r="H56" t="str">
        <f t="shared" si="0"/>
        <v/>
      </c>
      <c r="I56" t="e">
        <f t="shared" si="1"/>
        <v>#N/A</v>
      </c>
      <c r="J56">
        <v>8812</v>
      </c>
      <c r="L56" t="s">
        <v>314</v>
      </c>
      <c r="M56" t="s">
        <v>924</v>
      </c>
      <c r="N56" t="s">
        <v>1143</v>
      </c>
      <c r="O56">
        <v>5267</v>
      </c>
      <c r="P56">
        <v>9207</v>
      </c>
      <c r="Q56">
        <f>(O56*(P56/(P57+P57)))+(O57*(P57/(P56+P57)))</f>
        <v>1726.0690820149327</v>
      </c>
      <c r="S56" s="17" t="s">
        <v>620</v>
      </c>
      <c r="T56" s="18">
        <v>130</v>
      </c>
    </row>
    <row r="57" spans="6:20" x14ac:dyDescent="0.25">
      <c r="F57" t="s">
        <v>749</v>
      </c>
      <c r="G57" t="s">
        <v>742</v>
      </c>
      <c r="H57" t="str">
        <f t="shared" si="0"/>
        <v/>
      </c>
      <c r="I57" t="e">
        <f t="shared" si="1"/>
        <v>#N/A</v>
      </c>
      <c r="J57">
        <v>1103</v>
      </c>
      <c r="L57" t="s">
        <v>314</v>
      </c>
      <c r="M57" t="s">
        <v>914</v>
      </c>
      <c r="N57" t="s">
        <v>1143</v>
      </c>
      <c r="O57">
        <v>130</v>
      </c>
      <c r="P57">
        <v>14730</v>
      </c>
      <c r="S57" s="17" t="s">
        <v>717</v>
      </c>
      <c r="T57" s="18">
        <v>601</v>
      </c>
    </row>
    <row r="58" spans="6:20" x14ac:dyDescent="0.25">
      <c r="F58" t="s">
        <v>749</v>
      </c>
      <c r="G58" t="s">
        <v>743</v>
      </c>
      <c r="H58" t="str">
        <f t="shared" si="0"/>
        <v/>
      </c>
      <c r="I58" t="e">
        <f t="shared" si="1"/>
        <v>#N/A</v>
      </c>
      <c r="J58">
        <v>376</v>
      </c>
      <c r="L58" t="s">
        <v>744</v>
      </c>
      <c r="M58" t="s">
        <v>922</v>
      </c>
      <c r="N58" t="s">
        <v>1143</v>
      </c>
      <c r="O58">
        <v>624</v>
      </c>
      <c r="P58">
        <v>0</v>
      </c>
      <c r="S58" s="17" t="s">
        <v>718</v>
      </c>
      <c r="T58" s="18">
        <v>624</v>
      </c>
    </row>
    <row r="59" spans="6:20" x14ac:dyDescent="0.25">
      <c r="F59" t="s">
        <v>749</v>
      </c>
      <c r="G59" t="s">
        <v>359</v>
      </c>
      <c r="H59" t="str">
        <f t="shared" si="0"/>
        <v/>
      </c>
      <c r="I59" t="e">
        <f t="shared" si="1"/>
        <v>#N/A</v>
      </c>
      <c r="J59">
        <v>8721</v>
      </c>
      <c r="L59" t="s">
        <v>603</v>
      </c>
      <c r="M59" t="s">
        <v>918</v>
      </c>
      <c r="N59" t="s">
        <v>1143</v>
      </c>
      <c r="O59">
        <v>578</v>
      </c>
      <c r="P59">
        <v>5022</v>
      </c>
      <c r="S59" s="17" t="s">
        <v>624</v>
      </c>
      <c r="T59" s="18">
        <v>624</v>
      </c>
    </row>
    <row r="60" spans="6:20" x14ac:dyDescent="0.25">
      <c r="F60" t="s">
        <v>749</v>
      </c>
      <c r="G60" t="s">
        <v>702</v>
      </c>
      <c r="H60" t="str">
        <f t="shared" si="0"/>
        <v/>
      </c>
      <c r="I60" t="e">
        <f t="shared" si="1"/>
        <v>#N/A</v>
      </c>
      <c r="J60">
        <v>473</v>
      </c>
      <c r="L60" t="s">
        <v>603</v>
      </c>
      <c r="M60" t="s">
        <v>928</v>
      </c>
      <c r="N60" t="s">
        <v>1143</v>
      </c>
      <c r="O60">
        <v>624</v>
      </c>
      <c r="P60">
        <v>5022</v>
      </c>
      <c r="S60" s="17" t="s">
        <v>719</v>
      </c>
      <c r="T60" s="18">
        <v>130</v>
      </c>
    </row>
    <row r="61" spans="6:20" x14ac:dyDescent="0.25">
      <c r="F61" t="s">
        <v>749</v>
      </c>
      <c r="G61" t="s">
        <v>721</v>
      </c>
      <c r="H61" t="str">
        <f t="shared" si="0"/>
        <v/>
      </c>
      <c r="I61" t="e">
        <f t="shared" si="1"/>
        <v>#N/A</v>
      </c>
      <c r="J61">
        <v>9515</v>
      </c>
      <c r="L61" t="s">
        <v>712</v>
      </c>
      <c r="M61" t="s">
        <v>915</v>
      </c>
      <c r="N61" t="s">
        <v>1143</v>
      </c>
      <c r="O61">
        <v>130</v>
      </c>
      <c r="P61">
        <v>27590</v>
      </c>
      <c r="S61" s="17" t="s">
        <v>720</v>
      </c>
      <c r="T61" s="18">
        <v>130</v>
      </c>
    </row>
    <row r="62" spans="6:20" x14ac:dyDescent="0.25">
      <c r="F62" t="s">
        <v>749</v>
      </c>
      <c r="G62" t="s">
        <v>122</v>
      </c>
      <c r="H62" t="str">
        <f t="shared" si="0"/>
        <v/>
      </c>
      <c r="I62" t="e">
        <f t="shared" si="1"/>
        <v>#N/A</v>
      </c>
      <c r="J62">
        <v>6578</v>
      </c>
      <c r="L62" t="s">
        <v>354</v>
      </c>
      <c r="M62" t="s">
        <v>915</v>
      </c>
      <c r="N62" t="s">
        <v>1143</v>
      </c>
      <c r="O62">
        <v>130</v>
      </c>
      <c r="P62">
        <v>10379</v>
      </c>
      <c r="S62" s="17" t="s">
        <v>638</v>
      </c>
      <c r="T62" s="18">
        <v>624</v>
      </c>
    </row>
    <row r="63" spans="6:20" x14ac:dyDescent="0.25">
      <c r="F63" t="s">
        <v>749</v>
      </c>
      <c r="G63" t="s">
        <v>800</v>
      </c>
      <c r="H63" t="str">
        <f t="shared" si="0"/>
        <v/>
      </c>
      <c r="I63" t="e">
        <f t="shared" si="1"/>
        <v>#N/A</v>
      </c>
      <c r="J63">
        <v>22906</v>
      </c>
      <c r="L63" t="s">
        <v>359</v>
      </c>
      <c r="M63" t="s">
        <v>918</v>
      </c>
      <c r="N63" t="s">
        <v>1143</v>
      </c>
      <c r="O63">
        <v>578</v>
      </c>
      <c r="P63">
        <v>8663</v>
      </c>
      <c r="S63" s="17" t="s">
        <v>721</v>
      </c>
      <c r="T63" s="18">
        <v>130</v>
      </c>
    </row>
    <row r="64" spans="6:20" x14ac:dyDescent="0.25">
      <c r="F64" t="s">
        <v>749</v>
      </c>
      <c r="G64" t="s">
        <v>593</v>
      </c>
      <c r="H64" t="str">
        <f t="shared" si="0"/>
        <v/>
      </c>
      <c r="I64" t="e">
        <f t="shared" si="1"/>
        <v>#N/A</v>
      </c>
      <c r="J64">
        <v>6704</v>
      </c>
      <c r="L64" t="s">
        <v>984</v>
      </c>
      <c r="M64" t="s">
        <v>922</v>
      </c>
      <c r="N64" t="s">
        <v>1143</v>
      </c>
      <c r="O64">
        <v>624</v>
      </c>
      <c r="P64">
        <v>0</v>
      </c>
      <c r="S64" s="17" t="s">
        <v>722</v>
      </c>
      <c r="T64" s="18">
        <v>624</v>
      </c>
    </row>
    <row r="65" spans="6:20" x14ac:dyDescent="0.25">
      <c r="F65" t="s">
        <v>749</v>
      </c>
      <c r="G65" t="s">
        <v>799</v>
      </c>
      <c r="H65" t="str">
        <f t="shared" si="0"/>
        <v/>
      </c>
      <c r="I65" t="e">
        <f t="shared" si="1"/>
        <v>#N/A</v>
      </c>
      <c r="J65">
        <v>313</v>
      </c>
      <c r="L65" t="s">
        <v>986</v>
      </c>
      <c r="M65" t="s">
        <v>922</v>
      </c>
      <c r="N65" t="s">
        <v>1143</v>
      </c>
      <c r="O65">
        <v>624</v>
      </c>
      <c r="P65">
        <v>0</v>
      </c>
      <c r="S65" s="17" t="s">
        <v>723</v>
      </c>
      <c r="T65" s="18">
        <v>130</v>
      </c>
    </row>
    <row r="66" spans="6:20" x14ac:dyDescent="0.25">
      <c r="F66" t="s">
        <v>724</v>
      </c>
      <c r="G66" t="s">
        <v>729</v>
      </c>
      <c r="H66" t="str">
        <f t="shared" si="0"/>
        <v/>
      </c>
      <c r="I66" t="e">
        <f t="shared" si="1"/>
        <v>#N/A</v>
      </c>
      <c r="J66">
        <v>2228</v>
      </c>
      <c r="L66" t="s">
        <v>745</v>
      </c>
      <c r="M66" t="s">
        <v>914</v>
      </c>
      <c r="N66" t="s">
        <v>1143</v>
      </c>
      <c r="O66">
        <v>130</v>
      </c>
      <c r="P66">
        <v>4698</v>
      </c>
      <c r="S66" s="17" t="s">
        <v>724</v>
      </c>
      <c r="T66" s="18">
        <v>354</v>
      </c>
    </row>
    <row r="67" spans="6:20" x14ac:dyDescent="0.25">
      <c r="F67" t="s">
        <v>724</v>
      </c>
      <c r="G67" t="s">
        <v>671</v>
      </c>
      <c r="H67" t="str">
        <f t="shared" ref="H67:H130" si="3">IF(LEFT(G67,3)="WRP","WRP","")</f>
        <v/>
      </c>
      <c r="I67" t="e">
        <f t="shared" ref="I67:I130" si="4">VLOOKUP(G67,$B$2:$D$18,3)</f>
        <v>#N/A</v>
      </c>
      <c r="J67">
        <v>769</v>
      </c>
      <c r="L67" t="s">
        <v>207</v>
      </c>
      <c r="M67" t="s">
        <v>914</v>
      </c>
      <c r="N67" t="s">
        <v>1143</v>
      </c>
      <c r="O67">
        <v>130</v>
      </c>
      <c r="P67">
        <v>60</v>
      </c>
      <c r="S67" s="17" t="s">
        <v>725</v>
      </c>
      <c r="T67" s="18">
        <v>624</v>
      </c>
    </row>
    <row r="68" spans="6:20" x14ac:dyDescent="0.25">
      <c r="F68" t="s">
        <v>791</v>
      </c>
      <c r="G68" t="s">
        <v>749</v>
      </c>
      <c r="H68" t="str">
        <f t="shared" si="3"/>
        <v/>
      </c>
      <c r="I68" t="e">
        <f t="shared" si="4"/>
        <v>#N/A</v>
      </c>
      <c r="J68">
        <v>0</v>
      </c>
      <c r="L68" t="s">
        <v>606</v>
      </c>
      <c r="M68" t="s">
        <v>914</v>
      </c>
      <c r="N68" t="s">
        <v>1143</v>
      </c>
      <c r="O68">
        <v>130</v>
      </c>
      <c r="P68">
        <v>9044</v>
      </c>
      <c r="S68" s="17" t="s">
        <v>726</v>
      </c>
      <c r="T68" s="18">
        <v>624</v>
      </c>
    </row>
    <row r="69" spans="6:20" x14ac:dyDescent="0.25">
      <c r="F69" t="s">
        <v>790</v>
      </c>
      <c r="G69" t="s">
        <v>749</v>
      </c>
      <c r="H69" t="str">
        <f t="shared" si="3"/>
        <v/>
      </c>
      <c r="I69" t="e">
        <f t="shared" si="4"/>
        <v>#N/A</v>
      </c>
      <c r="J69">
        <v>0</v>
      </c>
      <c r="L69" t="s">
        <v>607</v>
      </c>
      <c r="M69" t="s">
        <v>914</v>
      </c>
      <c r="N69" t="s">
        <v>1143</v>
      </c>
      <c r="O69">
        <v>130</v>
      </c>
      <c r="P69">
        <v>0</v>
      </c>
      <c r="S69" s="17" t="s">
        <v>727</v>
      </c>
      <c r="T69" s="18">
        <v>601</v>
      </c>
    </row>
    <row r="70" spans="6:20" x14ac:dyDescent="0.25">
      <c r="F70" t="s">
        <v>749</v>
      </c>
      <c r="G70" t="s">
        <v>746</v>
      </c>
      <c r="H70" t="str">
        <f t="shared" si="3"/>
        <v/>
      </c>
      <c r="I70" t="e">
        <f t="shared" si="4"/>
        <v>#N/A</v>
      </c>
      <c r="J70">
        <v>150000</v>
      </c>
      <c r="L70" t="s">
        <v>714</v>
      </c>
      <c r="M70" t="s">
        <v>922</v>
      </c>
      <c r="N70" t="s">
        <v>1143</v>
      </c>
      <c r="O70">
        <v>624</v>
      </c>
      <c r="P70">
        <v>2767</v>
      </c>
      <c r="S70" s="17" t="s">
        <v>667</v>
      </c>
      <c r="T70" s="18">
        <v>130</v>
      </c>
    </row>
    <row r="71" spans="6:20" x14ac:dyDescent="0.25">
      <c r="F71" t="s">
        <v>750</v>
      </c>
      <c r="G71" t="s">
        <v>624</v>
      </c>
      <c r="H71" t="str">
        <f t="shared" si="3"/>
        <v/>
      </c>
      <c r="I71" t="e">
        <f t="shared" si="4"/>
        <v>#N/A</v>
      </c>
      <c r="J71">
        <v>306</v>
      </c>
      <c r="L71" t="s">
        <v>715</v>
      </c>
      <c r="M71" t="s">
        <v>918</v>
      </c>
      <c r="N71" t="s">
        <v>1143</v>
      </c>
      <c r="O71">
        <v>578</v>
      </c>
      <c r="P71">
        <v>2391</v>
      </c>
      <c r="S71" s="17" t="s">
        <v>668</v>
      </c>
      <c r="T71" s="18">
        <v>130</v>
      </c>
    </row>
    <row r="72" spans="6:20" x14ac:dyDescent="0.25">
      <c r="F72" t="s">
        <v>750</v>
      </c>
      <c r="G72" t="s">
        <v>619</v>
      </c>
      <c r="H72" t="str">
        <f t="shared" si="3"/>
        <v/>
      </c>
      <c r="I72" t="e">
        <f t="shared" si="4"/>
        <v>#N/A</v>
      </c>
      <c r="J72">
        <v>306</v>
      </c>
      <c r="L72" t="s">
        <v>716</v>
      </c>
      <c r="M72" t="s">
        <v>918</v>
      </c>
      <c r="N72" t="s">
        <v>1143</v>
      </c>
      <c r="O72">
        <v>578</v>
      </c>
      <c r="P72">
        <v>3492</v>
      </c>
      <c r="S72" s="17" t="s">
        <v>669</v>
      </c>
      <c r="T72" s="18">
        <v>130</v>
      </c>
    </row>
    <row r="73" spans="6:20" x14ac:dyDescent="0.25">
      <c r="F73" t="s">
        <v>750</v>
      </c>
      <c r="G73" t="s">
        <v>742</v>
      </c>
      <c r="H73" t="str">
        <f t="shared" si="3"/>
        <v/>
      </c>
      <c r="I73" t="e">
        <f t="shared" si="4"/>
        <v>#N/A</v>
      </c>
      <c r="J73">
        <v>306</v>
      </c>
      <c r="L73" t="s">
        <v>716</v>
      </c>
      <c r="M73" t="s">
        <v>915</v>
      </c>
      <c r="N73" t="s">
        <v>1143</v>
      </c>
      <c r="O73">
        <v>130</v>
      </c>
      <c r="P73">
        <v>3492</v>
      </c>
      <c r="S73" s="17" t="s">
        <v>671</v>
      </c>
      <c r="T73" s="18">
        <v>601</v>
      </c>
    </row>
    <row r="74" spans="6:20" x14ac:dyDescent="0.25">
      <c r="F74" t="s">
        <v>750</v>
      </c>
      <c r="G74" t="s">
        <v>749</v>
      </c>
      <c r="H74" t="str">
        <f t="shared" si="3"/>
        <v/>
      </c>
      <c r="I74" t="e">
        <f t="shared" si="4"/>
        <v>#N/A</v>
      </c>
      <c r="J74">
        <v>590</v>
      </c>
      <c r="L74" t="s">
        <v>619</v>
      </c>
      <c r="M74" t="s">
        <v>922</v>
      </c>
      <c r="N74" t="s">
        <v>1143</v>
      </c>
      <c r="O74">
        <v>624</v>
      </c>
      <c r="P74">
        <v>12719</v>
      </c>
      <c r="S74" s="17" t="s">
        <v>40</v>
      </c>
      <c r="T74" s="18">
        <v>130</v>
      </c>
    </row>
    <row r="75" spans="6:20" x14ac:dyDescent="0.25">
      <c r="F75" t="s">
        <v>751</v>
      </c>
      <c r="G75" t="s">
        <v>265</v>
      </c>
      <c r="H75" t="str">
        <f t="shared" si="3"/>
        <v/>
      </c>
      <c r="I75" t="e">
        <f t="shared" si="4"/>
        <v>#N/A</v>
      </c>
      <c r="J75">
        <v>12807</v>
      </c>
      <c r="L75" t="s">
        <v>620</v>
      </c>
      <c r="M75" t="s">
        <v>915</v>
      </c>
      <c r="N75" t="s">
        <v>1143</v>
      </c>
      <c r="O75">
        <v>130</v>
      </c>
      <c r="P75">
        <v>828</v>
      </c>
      <c r="S75" s="17" t="s">
        <v>780</v>
      </c>
      <c r="T75" s="18">
        <v>578</v>
      </c>
    </row>
    <row r="76" spans="6:20" x14ac:dyDescent="0.25">
      <c r="F76" t="s">
        <v>751</v>
      </c>
      <c r="G76" t="s">
        <v>726</v>
      </c>
      <c r="H76" t="str">
        <f t="shared" si="3"/>
        <v/>
      </c>
      <c r="I76" t="e">
        <f t="shared" si="4"/>
        <v>#N/A</v>
      </c>
      <c r="J76">
        <v>516</v>
      </c>
      <c r="L76" t="s">
        <v>717</v>
      </c>
      <c r="M76" t="s">
        <v>918</v>
      </c>
      <c r="N76" t="s">
        <v>1143</v>
      </c>
      <c r="O76">
        <v>578</v>
      </c>
      <c r="P76">
        <v>7457</v>
      </c>
      <c r="S76" s="17" t="s">
        <v>122</v>
      </c>
      <c r="T76" s="18">
        <v>624</v>
      </c>
    </row>
    <row r="77" spans="6:20" x14ac:dyDescent="0.25">
      <c r="F77" t="s">
        <v>751</v>
      </c>
      <c r="G77" t="s">
        <v>682</v>
      </c>
      <c r="H77" t="str">
        <f t="shared" si="3"/>
        <v/>
      </c>
      <c r="I77" t="e">
        <f t="shared" si="4"/>
        <v>#N/A</v>
      </c>
      <c r="J77">
        <v>1221</v>
      </c>
      <c r="L77" t="s">
        <v>717</v>
      </c>
      <c r="M77" t="s">
        <v>928</v>
      </c>
      <c r="N77" t="s">
        <v>1143</v>
      </c>
      <c r="O77">
        <v>624</v>
      </c>
      <c r="P77">
        <v>7457</v>
      </c>
      <c r="S77" s="17" t="s">
        <v>672</v>
      </c>
      <c r="T77" s="18">
        <v>578</v>
      </c>
    </row>
    <row r="78" spans="6:20" x14ac:dyDescent="0.25">
      <c r="F78" t="s">
        <v>751</v>
      </c>
      <c r="G78" t="s">
        <v>188</v>
      </c>
      <c r="H78" t="str">
        <f t="shared" si="3"/>
        <v/>
      </c>
      <c r="I78" t="e">
        <f t="shared" si="4"/>
        <v>#N/A</v>
      </c>
      <c r="J78">
        <v>567</v>
      </c>
      <c r="L78" t="s">
        <v>718</v>
      </c>
      <c r="M78" t="s">
        <v>922</v>
      </c>
      <c r="N78" t="s">
        <v>1143</v>
      </c>
      <c r="O78">
        <v>624</v>
      </c>
      <c r="P78">
        <v>9326</v>
      </c>
      <c r="S78" s="17" t="s">
        <v>673</v>
      </c>
      <c r="T78" s="18">
        <v>578</v>
      </c>
    </row>
    <row r="79" spans="6:20" x14ac:dyDescent="0.25">
      <c r="F79" t="s">
        <v>751</v>
      </c>
      <c r="G79" t="s">
        <v>706</v>
      </c>
      <c r="H79" t="str">
        <f t="shared" si="3"/>
        <v/>
      </c>
      <c r="I79" t="e">
        <f t="shared" si="4"/>
        <v>#N/A</v>
      </c>
      <c r="J79">
        <v>5644</v>
      </c>
      <c r="L79" t="s">
        <v>624</v>
      </c>
      <c r="M79" t="s">
        <v>922</v>
      </c>
      <c r="N79" t="s">
        <v>1143</v>
      </c>
      <c r="O79">
        <v>624</v>
      </c>
      <c r="P79">
        <v>23610</v>
      </c>
      <c r="S79" s="17" t="s">
        <v>188</v>
      </c>
      <c r="T79" s="18">
        <v>624</v>
      </c>
    </row>
    <row r="80" spans="6:20" x14ac:dyDescent="0.25">
      <c r="F80" t="s">
        <v>751</v>
      </c>
      <c r="G80" t="s">
        <v>719</v>
      </c>
      <c r="H80" t="str">
        <f t="shared" si="3"/>
        <v/>
      </c>
      <c r="I80" t="e">
        <f t="shared" si="4"/>
        <v>#N/A</v>
      </c>
      <c r="J80">
        <v>2299</v>
      </c>
      <c r="L80" t="s">
        <v>719</v>
      </c>
      <c r="M80" t="s">
        <v>915</v>
      </c>
      <c r="N80" t="s">
        <v>1143</v>
      </c>
      <c r="O80">
        <v>130</v>
      </c>
      <c r="P80">
        <v>21881</v>
      </c>
      <c r="S80" s="17" t="s">
        <v>728</v>
      </c>
      <c r="T80" s="18">
        <v>624</v>
      </c>
    </row>
    <row r="81" spans="6:20" x14ac:dyDescent="0.25">
      <c r="F81" t="s">
        <v>751</v>
      </c>
      <c r="G81" t="s">
        <v>801</v>
      </c>
      <c r="H81" t="str">
        <f t="shared" si="3"/>
        <v/>
      </c>
      <c r="I81" t="e">
        <f t="shared" si="4"/>
        <v>#N/A</v>
      </c>
      <c r="J81">
        <v>463</v>
      </c>
      <c r="L81" t="s">
        <v>720</v>
      </c>
      <c r="M81" t="s">
        <v>915</v>
      </c>
      <c r="N81" t="s">
        <v>1143</v>
      </c>
      <c r="O81">
        <v>130</v>
      </c>
      <c r="P81">
        <v>88663</v>
      </c>
      <c r="S81" s="17" t="s">
        <v>678</v>
      </c>
      <c r="T81" s="18">
        <v>130</v>
      </c>
    </row>
    <row r="82" spans="6:20" x14ac:dyDescent="0.25">
      <c r="F82" t="s">
        <v>751</v>
      </c>
      <c r="G82" t="s">
        <v>601</v>
      </c>
      <c r="H82" t="str">
        <f t="shared" si="3"/>
        <v/>
      </c>
      <c r="I82" t="e">
        <f t="shared" si="4"/>
        <v>#N/A</v>
      </c>
      <c r="J82">
        <v>1764</v>
      </c>
      <c r="L82" t="s">
        <v>638</v>
      </c>
      <c r="M82" t="s">
        <v>922</v>
      </c>
      <c r="N82" t="s">
        <v>1143</v>
      </c>
      <c r="O82">
        <v>624</v>
      </c>
      <c r="P82">
        <v>0</v>
      </c>
      <c r="S82" s="17" t="s">
        <v>679</v>
      </c>
      <c r="T82" s="18">
        <v>130</v>
      </c>
    </row>
    <row r="83" spans="6:20" x14ac:dyDescent="0.25">
      <c r="F83" t="s">
        <v>751</v>
      </c>
      <c r="G83" t="s">
        <v>727</v>
      </c>
      <c r="H83" t="str">
        <f t="shared" si="3"/>
        <v/>
      </c>
      <c r="I83" t="e">
        <f t="shared" si="4"/>
        <v>#N/A</v>
      </c>
      <c r="J83">
        <v>100</v>
      </c>
      <c r="L83" t="s">
        <v>638</v>
      </c>
      <c r="M83" t="s">
        <v>928</v>
      </c>
      <c r="N83" t="s">
        <v>1143</v>
      </c>
      <c r="O83">
        <v>624</v>
      </c>
      <c r="P83">
        <v>0</v>
      </c>
      <c r="S83" s="17" t="s">
        <v>781</v>
      </c>
      <c r="T83" s="18">
        <v>130</v>
      </c>
    </row>
    <row r="84" spans="6:20" x14ac:dyDescent="0.25">
      <c r="F84" t="s">
        <v>751</v>
      </c>
      <c r="G84" t="s">
        <v>729</v>
      </c>
      <c r="H84" t="str">
        <f t="shared" si="3"/>
        <v/>
      </c>
      <c r="I84" t="e">
        <f t="shared" si="4"/>
        <v>#N/A</v>
      </c>
      <c r="J84">
        <v>1305</v>
      </c>
      <c r="L84" t="s">
        <v>721</v>
      </c>
      <c r="M84" t="s">
        <v>915</v>
      </c>
      <c r="N84" t="s">
        <v>1143</v>
      </c>
      <c r="O84">
        <v>130</v>
      </c>
      <c r="P84">
        <v>94756</v>
      </c>
      <c r="S84" s="17" t="s">
        <v>782</v>
      </c>
      <c r="T84" s="18">
        <v>130</v>
      </c>
    </row>
    <row r="85" spans="6:20" x14ac:dyDescent="0.25">
      <c r="F85" t="s">
        <v>752</v>
      </c>
      <c r="G85" t="s">
        <v>58</v>
      </c>
      <c r="H85" t="str">
        <f t="shared" si="3"/>
        <v/>
      </c>
      <c r="I85" t="e">
        <f t="shared" si="4"/>
        <v>#N/A</v>
      </c>
      <c r="J85">
        <v>12759</v>
      </c>
      <c r="L85" t="s">
        <v>722</v>
      </c>
      <c r="M85" t="s">
        <v>922</v>
      </c>
      <c r="N85" t="s">
        <v>1143</v>
      </c>
      <c r="O85">
        <v>624</v>
      </c>
      <c r="P85">
        <v>0</v>
      </c>
      <c r="S85" s="17" t="s">
        <v>680</v>
      </c>
      <c r="T85" s="18">
        <v>399</v>
      </c>
    </row>
    <row r="86" spans="6:20" x14ac:dyDescent="0.25">
      <c r="F86" t="s">
        <v>752</v>
      </c>
      <c r="G86" t="s">
        <v>136</v>
      </c>
      <c r="H86" t="str">
        <f t="shared" si="3"/>
        <v/>
      </c>
      <c r="I86" t="e">
        <f t="shared" si="4"/>
        <v>#N/A</v>
      </c>
      <c r="J86">
        <v>27086</v>
      </c>
      <c r="L86" t="s">
        <v>723</v>
      </c>
      <c r="M86" t="s">
        <v>915</v>
      </c>
      <c r="N86" t="s">
        <v>1143</v>
      </c>
      <c r="O86">
        <v>130</v>
      </c>
      <c r="P86">
        <v>13035</v>
      </c>
      <c r="S86" s="17" t="s">
        <v>681</v>
      </c>
      <c r="T86" s="18">
        <v>130</v>
      </c>
    </row>
    <row r="87" spans="6:20" x14ac:dyDescent="0.25">
      <c r="F87" t="s">
        <v>752</v>
      </c>
      <c r="G87" t="s">
        <v>708</v>
      </c>
      <c r="H87" t="str">
        <f t="shared" si="3"/>
        <v/>
      </c>
      <c r="I87" t="e">
        <f t="shared" si="4"/>
        <v>#N/A</v>
      </c>
      <c r="J87">
        <v>300000</v>
      </c>
      <c r="L87" t="s">
        <v>724</v>
      </c>
      <c r="M87" t="s">
        <v>918</v>
      </c>
      <c r="N87" t="s">
        <v>1143</v>
      </c>
      <c r="O87">
        <v>578</v>
      </c>
      <c r="P87">
        <v>40577</v>
      </c>
      <c r="S87" s="17" t="s">
        <v>682</v>
      </c>
      <c r="T87" s="18">
        <v>624</v>
      </c>
    </row>
    <row r="88" spans="6:20" x14ac:dyDescent="0.25">
      <c r="F88" t="s">
        <v>754</v>
      </c>
      <c r="G88" t="s">
        <v>314</v>
      </c>
      <c r="H88" t="str">
        <f t="shared" si="3"/>
        <v/>
      </c>
      <c r="I88" t="e">
        <f t="shared" si="4"/>
        <v>#N/A</v>
      </c>
      <c r="J88">
        <v>12400</v>
      </c>
      <c r="L88" t="s">
        <v>724</v>
      </c>
      <c r="M88" t="s">
        <v>915</v>
      </c>
      <c r="N88" t="s">
        <v>1143</v>
      </c>
      <c r="O88">
        <v>130</v>
      </c>
      <c r="P88">
        <v>40577</v>
      </c>
      <c r="S88" s="17" t="s">
        <v>683</v>
      </c>
      <c r="T88" s="18">
        <v>578</v>
      </c>
    </row>
    <row r="89" spans="6:20" x14ac:dyDescent="0.25">
      <c r="F89" t="s">
        <v>755</v>
      </c>
      <c r="G89" t="s">
        <v>281</v>
      </c>
      <c r="H89" t="str">
        <f t="shared" si="3"/>
        <v/>
      </c>
      <c r="I89" t="e">
        <f t="shared" si="4"/>
        <v>#N/A</v>
      </c>
      <c r="J89">
        <v>250</v>
      </c>
      <c r="L89" t="s">
        <v>725</v>
      </c>
      <c r="M89" t="s">
        <v>922</v>
      </c>
      <c r="N89" t="s">
        <v>1143</v>
      </c>
      <c r="O89">
        <v>624</v>
      </c>
      <c r="P89">
        <v>52650</v>
      </c>
      <c r="S89" s="17" t="s">
        <v>729</v>
      </c>
      <c r="T89" s="18">
        <v>624</v>
      </c>
    </row>
    <row r="90" spans="6:20" x14ac:dyDescent="0.25">
      <c r="F90" t="s">
        <v>755</v>
      </c>
      <c r="G90" t="s">
        <v>624</v>
      </c>
      <c r="H90" t="str">
        <f t="shared" si="3"/>
        <v/>
      </c>
      <c r="I90" t="e">
        <f t="shared" si="4"/>
        <v>#N/A</v>
      </c>
      <c r="J90">
        <v>600</v>
      </c>
      <c r="L90" t="s">
        <v>726</v>
      </c>
      <c r="M90" t="s">
        <v>922</v>
      </c>
      <c r="N90" t="s">
        <v>1143</v>
      </c>
      <c r="O90">
        <v>624</v>
      </c>
      <c r="P90">
        <v>713</v>
      </c>
      <c r="S90" s="17" t="s">
        <v>686</v>
      </c>
      <c r="T90" s="18">
        <v>578</v>
      </c>
    </row>
    <row r="91" spans="6:20" x14ac:dyDescent="0.25">
      <c r="F91" t="s">
        <v>756</v>
      </c>
      <c r="G91" t="s">
        <v>294</v>
      </c>
      <c r="H91" t="str">
        <f t="shared" si="3"/>
        <v/>
      </c>
      <c r="I91" t="e">
        <f t="shared" si="4"/>
        <v>#N/A</v>
      </c>
      <c r="J91">
        <v>4209</v>
      </c>
      <c r="L91" t="s">
        <v>726</v>
      </c>
      <c r="M91" t="s">
        <v>928</v>
      </c>
      <c r="N91" t="s">
        <v>1143</v>
      </c>
      <c r="O91">
        <v>624</v>
      </c>
      <c r="P91">
        <v>713</v>
      </c>
      <c r="S91" s="17" t="s">
        <v>687</v>
      </c>
      <c r="T91" s="18">
        <v>624</v>
      </c>
    </row>
    <row r="92" spans="6:20" x14ac:dyDescent="0.25">
      <c r="F92" t="s">
        <v>756</v>
      </c>
      <c r="G92" t="s">
        <v>708</v>
      </c>
      <c r="H92" t="str">
        <f t="shared" si="3"/>
        <v/>
      </c>
      <c r="I92" t="e">
        <f t="shared" si="4"/>
        <v>#N/A</v>
      </c>
      <c r="J92">
        <v>12305</v>
      </c>
      <c r="L92" t="s">
        <v>727</v>
      </c>
      <c r="M92" t="s">
        <v>918</v>
      </c>
      <c r="N92" t="s">
        <v>1143</v>
      </c>
      <c r="O92">
        <v>578</v>
      </c>
      <c r="P92">
        <v>2311</v>
      </c>
      <c r="S92" s="17" t="s">
        <v>349</v>
      </c>
      <c r="T92" s="18">
        <v>624</v>
      </c>
    </row>
    <row r="93" spans="6:20" x14ac:dyDescent="0.25">
      <c r="F93" t="s">
        <v>757</v>
      </c>
      <c r="G93" t="s">
        <v>136</v>
      </c>
      <c r="H93" t="str">
        <f t="shared" si="3"/>
        <v/>
      </c>
      <c r="I93" t="e">
        <f t="shared" si="4"/>
        <v>#N/A</v>
      </c>
      <c r="J93">
        <v>3856</v>
      </c>
      <c r="L93" t="s">
        <v>727</v>
      </c>
      <c r="M93" t="s">
        <v>928</v>
      </c>
      <c r="N93" t="s">
        <v>1143</v>
      </c>
      <c r="O93">
        <v>624</v>
      </c>
      <c r="P93">
        <v>2311</v>
      </c>
      <c r="S93" s="17" t="s">
        <v>688</v>
      </c>
      <c r="T93" s="18">
        <v>601</v>
      </c>
    </row>
    <row r="94" spans="6:20" x14ac:dyDescent="0.25">
      <c r="F94" t="s">
        <v>757</v>
      </c>
      <c r="G94" t="s">
        <v>745</v>
      </c>
      <c r="H94" t="str">
        <f t="shared" si="3"/>
        <v/>
      </c>
      <c r="I94" t="e">
        <f t="shared" si="4"/>
        <v>#N/A</v>
      </c>
      <c r="J94">
        <v>3294</v>
      </c>
      <c r="L94" t="s">
        <v>667</v>
      </c>
      <c r="M94" t="s">
        <v>915</v>
      </c>
      <c r="N94" t="s">
        <v>1143</v>
      </c>
      <c r="O94">
        <v>130</v>
      </c>
      <c r="P94">
        <v>2100</v>
      </c>
      <c r="S94" s="17" t="s">
        <v>689</v>
      </c>
      <c r="T94" s="18">
        <v>130</v>
      </c>
    </row>
    <row r="95" spans="6:20" x14ac:dyDescent="0.25">
      <c r="F95" t="s">
        <v>758</v>
      </c>
      <c r="G95" t="s">
        <v>721</v>
      </c>
      <c r="H95" t="str">
        <f t="shared" si="3"/>
        <v/>
      </c>
      <c r="I95" t="e">
        <f t="shared" si="4"/>
        <v>#N/A</v>
      </c>
      <c r="J95">
        <v>7502</v>
      </c>
      <c r="L95" t="s">
        <v>668</v>
      </c>
      <c r="M95" t="s">
        <v>915</v>
      </c>
      <c r="N95" t="s">
        <v>1143</v>
      </c>
      <c r="O95">
        <v>130</v>
      </c>
      <c r="P95">
        <v>0</v>
      </c>
      <c r="S95" s="17" t="s">
        <v>787</v>
      </c>
      <c r="T95" s="18">
        <v>377</v>
      </c>
    </row>
    <row r="96" spans="6:20" x14ac:dyDescent="0.25">
      <c r="F96" t="s">
        <v>758</v>
      </c>
      <c r="G96" t="s">
        <v>243</v>
      </c>
      <c r="H96" t="str">
        <f t="shared" si="3"/>
        <v/>
      </c>
      <c r="I96" t="e">
        <f t="shared" si="4"/>
        <v>#N/A</v>
      </c>
      <c r="J96">
        <v>1131</v>
      </c>
      <c r="L96" t="s">
        <v>669</v>
      </c>
      <c r="M96" t="s">
        <v>915</v>
      </c>
      <c r="N96" t="s">
        <v>1143</v>
      </c>
      <c r="O96">
        <v>130</v>
      </c>
      <c r="P96">
        <v>0</v>
      </c>
      <c r="S96" s="17" t="s">
        <v>693</v>
      </c>
      <c r="T96" s="18">
        <v>130</v>
      </c>
    </row>
    <row r="97" spans="6:20" x14ac:dyDescent="0.25">
      <c r="F97" t="s">
        <v>758</v>
      </c>
      <c r="G97" t="s">
        <v>704</v>
      </c>
      <c r="H97" t="str">
        <f t="shared" si="3"/>
        <v/>
      </c>
      <c r="I97" t="e">
        <f t="shared" si="4"/>
        <v>#N/A</v>
      </c>
      <c r="J97">
        <v>4450</v>
      </c>
      <c r="L97" t="s">
        <v>671</v>
      </c>
      <c r="M97" t="s">
        <v>918</v>
      </c>
      <c r="N97" t="s">
        <v>1143</v>
      </c>
      <c r="O97">
        <v>578</v>
      </c>
      <c r="P97">
        <v>400</v>
      </c>
      <c r="S97" s="17" t="s">
        <v>695</v>
      </c>
      <c r="T97" s="18">
        <v>624</v>
      </c>
    </row>
    <row r="98" spans="6:20" x14ac:dyDescent="0.25">
      <c r="F98" t="s">
        <v>758</v>
      </c>
      <c r="G98" t="s">
        <v>712</v>
      </c>
      <c r="H98" t="str">
        <f t="shared" si="3"/>
        <v/>
      </c>
      <c r="I98" t="e">
        <f t="shared" si="4"/>
        <v>#N/A</v>
      </c>
      <c r="J98">
        <v>2519</v>
      </c>
      <c r="L98" t="s">
        <v>671</v>
      </c>
      <c r="M98" t="s">
        <v>928</v>
      </c>
      <c r="N98" t="s">
        <v>1143</v>
      </c>
      <c r="O98">
        <v>624</v>
      </c>
      <c r="P98">
        <v>400</v>
      </c>
      <c r="S98" s="17" t="s">
        <v>797</v>
      </c>
      <c r="T98" s="18">
        <v>130</v>
      </c>
    </row>
    <row r="99" spans="6:20" x14ac:dyDescent="0.25">
      <c r="F99" t="s">
        <v>758</v>
      </c>
      <c r="G99" t="s">
        <v>192</v>
      </c>
      <c r="H99" t="str">
        <f t="shared" si="3"/>
        <v/>
      </c>
      <c r="I99" t="e">
        <f t="shared" si="4"/>
        <v>#N/A</v>
      </c>
      <c r="J99">
        <v>1352</v>
      </c>
      <c r="L99" t="s">
        <v>40</v>
      </c>
      <c r="M99" t="s">
        <v>915</v>
      </c>
      <c r="N99" t="s">
        <v>1143</v>
      </c>
      <c r="O99">
        <v>130</v>
      </c>
      <c r="P99">
        <v>5375</v>
      </c>
      <c r="S99" s="17" t="s">
        <v>798</v>
      </c>
      <c r="T99" s="18">
        <v>130</v>
      </c>
    </row>
    <row r="100" spans="6:20" x14ac:dyDescent="0.25">
      <c r="F100" t="s">
        <v>758</v>
      </c>
      <c r="G100" t="s">
        <v>719</v>
      </c>
      <c r="H100" t="str">
        <f t="shared" si="3"/>
        <v/>
      </c>
      <c r="I100" t="e">
        <f t="shared" si="4"/>
        <v>#N/A</v>
      </c>
      <c r="J100">
        <v>16369</v>
      </c>
      <c r="L100" t="s">
        <v>780</v>
      </c>
      <c r="M100" t="s">
        <v>918</v>
      </c>
      <c r="N100" t="s">
        <v>1143</v>
      </c>
      <c r="O100">
        <v>578</v>
      </c>
      <c r="P100">
        <v>8200</v>
      </c>
      <c r="S100" s="17" t="s">
        <v>799</v>
      </c>
      <c r="T100" s="18">
        <v>130</v>
      </c>
    </row>
    <row r="101" spans="6:20" x14ac:dyDescent="0.25">
      <c r="F101" t="s">
        <v>758</v>
      </c>
      <c r="G101" t="s">
        <v>793</v>
      </c>
      <c r="H101" t="str">
        <f t="shared" si="3"/>
        <v/>
      </c>
      <c r="I101" t="e">
        <f t="shared" si="4"/>
        <v>#N/A</v>
      </c>
      <c r="J101">
        <v>6600</v>
      </c>
      <c r="L101" t="s">
        <v>122</v>
      </c>
      <c r="M101" t="s">
        <v>922</v>
      </c>
      <c r="N101" t="s">
        <v>1143</v>
      </c>
      <c r="O101">
        <v>624</v>
      </c>
      <c r="P101">
        <v>14807</v>
      </c>
      <c r="S101" s="17" t="s">
        <v>800</v>
      </c>
      <c r="T101" s="18">
        <v>130</v>
      </c>
    </row>
    <row r="102" spans="6:20" x14ac:dyDescent="0.25">
      <c r="F102" t="s">
        <v>758</v>
      </c>
      <c r="G102" t="s">
        <v>804</v>
      </c>
      <c r="H102" t="str">
        <f t="shared" si="3"/>
        <v/>
      </c>
      <c r="I102" t="e">
        <f t="shared" si="4"/>
        <v>#N/A</v>
      </c>
      <c r="J102">
        <v>5327</v>
      </c>
      <c r="L102" t="s">
        <v>672</v>
      </c>
      <c r="M102" t="s">
        <v>918</v>
      </c>
      <c r="N102" t="s">
        <v>1143</v>
      </c>
      <c r="O102">
        <v>578</v>
      </c>
      <c r="P102">
        <v>0</v>
      </c>
      <c r="S102" s="17" t="s">
        <v>801</v>
      </c>
      <c r="T102" s="18">
        <v>624</v>
      </c>
    </row>
    <row r="103" spans="6:20" x14ac:dyDescent="0.25">
      <c r="F103" t="s">
        <v>758</v>
      </c>
      <c r="G103" t="s">
        <v>806</v>
      </c>
      <c r="H103" t="str">
        <f t="shared" si="3"/>
        <v/>
      </c>
      <c r="I103" t="e">
        <f t="shared" si="4"/>
        <v>#N/A</v>
      </c>
      <c r="J103">
        <v>19697</v>
      </c>
      <c r="L103" t="s">
        <v>673</v>
      </c>
      <c r="M103" t="s">
        <v>918</v>
      </c>
      <c r="N103" t="s">
        <v>1143</v>
      </c>
      <c r="O103">
        <v>578</v>
      </c>
      <c r="P103">
        <v>0</v>
      </c>
      <c r="S103" s="17" t="s">
        <v>803</v>
      </c>
      <c r="T103" s="18">
        <v>624</v>
      </c>
    </row>
    <row r="104" spans="6:20" x14ac:dyDescent="0.25">
      <c r="F104" t="s">
        <v>753</v>
      </c>
      <c r="G104" t="s">
        <v>721</v>
      </c>
      <c r="H104" t="str">
        <f t="shared" si="3"/>
        <v/>
      </c>
      <c r="I104" t="e">
        <f t="shared" si="4"/>
        <v>#N/A</v>
      </c>
      <c r="J104">
        <v>6079</v>
      </c>
      <c r="L104" t="s">
        <v>188</v>
      </c>
      <c r="M104" t="s">
        <v>922</v>
      </c>
      <c r="N104" t="s">
        <v>1143</v>
      </c>
      <c r="O104">
        <v>624</v>
      </c>
      <c r="P104">
        <v>2357</v>
      </c>
      <c r="S104" s="17" t="s">
        <v>804</v>
      </c>
      <c r="T104" s="18">
        <v>130</v>
      </c>
    </row>
    <row r="105" spans="6:20" x14ac:dyDescent="0.25">
      <c r="F105" t="s">
        <v>753</v>
      </c>
      <c r="G105" t="s">
        <v>281</v>
      </c>
      <c r="H105" t="str">
        <f t="shared" si="3"/>
        <v/>
      </c>
      <c r="I105" t="e">
        <f t="shared" si="4"/>
        <v>#N/A</v>
      </c>
      <c r="J105">
        <v>3639</v>
      </c>
      <c r="L105" t="s">
        <v>188</v>
      </c>
      <c r="M105" t="s">
        <v>928</v>
      </c>
      <c r="N105" t="s">
        <v>1143</v>
      </c>
      <c r="O105">
        <v>624</v>
      </c>
      <c r="P105">
        <v>2357</v>
      </c>
      <c r="S105" s="17" t="s">
        <v>805</v>
      </c>
      <c r="T105" s="18">
        <v>130</v>
      </c>
    </row>
    <row r="106" spans="6:20" x14ac:dyDescent="0.25">
      <c r="F106" t="s">
        <v>753</v>
      </c>
      <c r="G106" t="s">
        <v>705</v>
      </c>
      <c r="H106" t="str">
        <f t="shared" si="3"/>
        <v/>
      </c>
      <c r="I106" t="e">
        <f t="shared" si="4"/>
        <v>#N/A</v>
      </c>
      <c r="J106">
        <v>1330</v>
      </c>
      <c r="L106" t="s">
        <v>728</v>
      </c>
      <c r="M106" t="s">
        <v>922</v>
      </c>
      <c r="N106" t="s">
        <v>1143</v>
      </c>
      <c r="O106">
        <v>624</v>
      </c>
      <c r="P106">
        <v>520</v>
      </c>
      <c r="S106" s="17" t="s">
        <v>806</v>
      </c>
      <c r="T106" s="18">
        <v>130</v>
      </c>
    </row>
    <row r="107" spans="6:20" x14ac:dyDescent="0.25">
      <c r="F107" t="s">
        <v>753</v>
      </c>
      <c r="G107" t="s">
        <v>803</v>
      </c>
      <c r="H107" t="str">
        <f t="shared" si="3"/>
        <v/>
      </c>
      <c r="I107" t="e">
        <f t="shared" si="4"/>
        <v>#N/A</v>
      </c>
      <c r="J107">
        <v>324</v>
      </c>
      <c r="L107" t="s">
        <v>728</v>
      </c>
      <c r="M107" t="s">
        <v>928</v>
      </c>
      <c r="N107" t="s">
        <v>1143</v>
      </c>
      <c r="O107">
        <v>624</v>
      </c>
      <c r="P107">
        <v>520</v>
      </c>
    </row>
    <row r="108" spans="6:20" x14ac:dyDescent="0.25">
      <c r="F108" t="s">
        <v>753</v>
      </c>
      <c r="G108" t="s">
        <v>741</v>
      </c>
      <c r="H108" t="str">
        <f t="shared" si="3"/>
        <v/>
      </c>
      <c r="I108" t="e">
        <f t="shared" si="4"/>
        <v>#N/A</v>
      </c>
      <c r="J108">
        <v>485</v>
      </c>
      <c r="L108" t="s">
        <v>678</v>
      </c>
      <c r="M108" t="s">
        <v>915</v>
      </c>
      <c r="N108" t="s">
        <v>1143</v>
      </c>
      <c r="O108">
        <v>130</v>
      </c>
      <c r="P108">
        <v>0</v>
      </c>
    </row>
    <row r="109" spans="6:20" x14ac:dyDescent="0.25">
      <c r="F109" t="s">
        <v>777</v>
      </c>
      <c r="G109" t="s">
        <v>760</v>
      </c>
      <c r="H109" t="str">
        <f t="shared" si="3"/>
        <v/>
      </c>
      <c r="I109" t="e">
        <f t="shared" si="4"/>
        <v>#N/A</v>
      </c>
      <c r="J109">
        <v>200000</v>
      </c>
      <c r="L109" t="s">
        <v>679</v>
      </c>
      <c r="M109" t="s">
        <v>915</v>
      </c>
      <c r="N109" t="s">
        <v>1143</v>
      </c>
      <c r="O109">
        <v>130</v>
      </c>
      <c r="P109">
        <v>700</v>
      </c>
    </row>
    <row r="110" spans="6:20" x14ac:dyDescent="0.25">
      <c r="F110" t="s">
        <v>760</v>
      </c>
      <c r="G110" t="s">
        <v>788</v>
      </c>
      <c r="H110" t="str">
        <f t="shared" si="3"/>
        <v/>
      </c>
      <c r="I110" t="e">
        <f t="shared" si="4"/>
        <v>#N/A</v>
      </c>
      <c r="J110">
        <v>200000</v>
      </c>
      <c r="L110" t="s">
        <v>781</v>
      </c>
      <c r="M110" t="s">
        <v>915</v>
      </c>
      <c r="N110" t="s">
        <v>1143</v>
      </c>
      <c r="O110">
        <v>130</v>
      </c>
      <c r="P110">
        <v>0</v>
      </c>
    </row>
    <row r="111" spans="6:20" x14ac:dyDescent="0.25">
      <c r="F111" t="s">
        <v>777</v>
      </c>
      <c r="G111" t="s">
        <v>789</v>
      </c>
      <c r="H111" t="str">
        <f t="shared" si="3"/>
        <v/>
      </c>
      <c r="I111" t="e">
        <f t="shared" si="4"/>
        <v>#N/A</v>
      </c>
      <c r="J111">
        <v>68800</v>
      </c>
      <c r="L111" t="s">
        <v>782</v>
      </c>
      <c r="M111" t="s">
        <v>915</v>
      </c>
      <c r="N111" t="s">
        <v>1143</v>
      </c>
      <c r="O111">
        <v>130</v>
      </c>
      <c r="P111">
        <v>0</v>
      </c>
    </row>
    <row r="112" spans="6:20" x14ac:dyDescent="0.25">
      <c r="F112" t="s">
        <v>777</v>
      </c>
      <c r="G112" t="s">
        <v>763</v>
      </c>
      <c r="H112" t="str">
        <f t="shared" si="3"/>
        <v/>
      </c>
      <c r="I112" t="e">
        <f t="shared" si="4"/>
        <v>#N/A</v>
      </c>
      <c r="J112">
        <v>2000000</v>
      </c>
      <c r="L112" t="s">
        <v>680</v>
      </c>
      <c r="M112" t="s">
        <v>916</v>
      </c>
      <c r="N112" t="s">
        <v>1143</v>
      </c>
      <c r="O112">
        <v>399</v>
      </c>
      <c r="P112">
        <v>640</v>
      </c>
    </row>
    <row r="113" spans="6:16" x14ac:dyDescent="0.25">
      <c r="F113" t="s">
        <v>763</v>
      </c>
      <c r="G113" t="s">
        <v>788</v>
      </c>
      <c r="H113" t="str">
        <f t="shared" si="3"/>
        <v/>
      </c>
      <c r="I113" t="e">
        <f t="shared" si="4"/>
        <v>#N/A</v>
      </c>
      <c r="J113">
        <v>2000000</v>
      </c>
      <c r="L113" t="s">
        <v>681</v>
      </c>
      <c r="M113" t="s">
        <v>915</v>
      </c>
      <c r="N113" t="s">
        <v>1143</v>
      </c>
      <c r="O113">
        <v>130</v>
      </c>
      <c r="P113">
        <v>3520</v>
      </c>
    </row>
    <row r="114" spans="6:16" x14ac:dyDescent="0.25">
      <c r="F114" t="s">
        <v>761</v>
      </c>
      <c r="G114" t="s">
        <v>763</v>
      </c>
      <c r="H114" t="str">
        <f t="shared" si="3"/>
        <v/>
      </c>
      <c r="I114" t="e">
        <f t="shared" si="4"/>
        <v>#N/A</v>
      </c>
      <c r="J114">
        <v>1250000</v>
      </c>
      <c r="L114" t="s">
        <v>682</v>
      </c>
      <c r="M114" t="s">
        <v>922</v>
      </c>
      <c r="N114" t="s">
        <v>1143</v>
      </c>
      <c r="O114">
        <v>624</v>
      </c>
      <c r="P114">
        <v>2055</v>
      </c>
    </row>
    <row r="115" spans="6:16" x14ac:dyDescent="0.25">
      <c r="F115" t="s">
        <v>761</v>
      </c>
      <c r="G115" t="s">
        <v>766</v>
      </c>
      <c r="H115" t="str">
        <f t="shared" si="3"/>
        <v/>
      </c>
      <c r="I115" t="e">
        <f t="shared" si="4"/>
        <v>#N/A</v>
      </c>
      <c r="J115">
        <v>200000</v>
      </c>
      <c r="L115" t="s">
        <v>682</v>
      </c>
      <c r="M115" t="s">
        <v>928</v>
      </c>
      <c r="N115" t="s">
        <v>1143</v>
      </c>
      <c r="O115">
        <v>624</v>
      </c>
      <c r="P115">
        <v>2055</v>
      </c>
    </row>
    <row r="116" spans="6:16" x14ac:dyDescent="0.25">
      <c r="F116" t="s">
        <v>766</v>
      </c>
      <c r="G116" t="s">
        <v>788</v>
      </c>
      <c r="H116" t="str">
        <f t="shared" si="3"/>
        <v/>
      </c>
      <c r="I116" t="e">
        <f t="shared" si="4"/>
        <v>#N/A</v>
      </c>
      <c r="J116">
        <v>200000</v>
      </c>
      <c r="L116" t="s">
        <v>683</v>
      </c>
      <c r="M116" t="s">
        <v>918</v>
      </c>
      <c r="N116" t="s">
        <v>1143</v>
      </c>
      <c r="O116">
        <v>578</v>
      </c>
      <c r="P116">
        <v>0</v>
      </c>
    </row>
    <row r="117" spans="6:16" x14ac:dyDescent="0.25">
      <c r="F117" t="s">
        <v>900</v>
      </c>
      <c r="G117" t="s">
        <v>765</v>
      </c>
      <c r="H117" t="str">
        <f t="shared" si="3"/>
        <v/>
      </c>
      <c r="I117" t="e">
        <f t="shared" si="4"/>
        <v>#N/A</v>
      </c>
      <c r="J117">
        <v>561000</v>
      </c>
      <c r="L117" t="s">
        <v>729</v>
      </c>
      <c r="M117" t="s">
        <v>922</v>
      </c>
      <c r="N117" t="s">
        <v>1143</v>
      </c>
      <c r="O117">
        <v>624</v>
      </c>
      <c r="P117">
        <v>2594</v>
      </c>
    </row>
    <row r="118" spans="6:16" x14ac:dyDescent="0.25">
      <c r="F118" t="s">
        <v>898</v>
      </c>
      <c r="G118" t="s">
        <v>708</v>
      </c>
      <c r="H118" t="str">
        <f t="shared" si="3"/>
        <v/>
      </c>
      <c r="I118" t="e">
        <f t="shared" si="4"/>
        <v>#N/A</v>
      </c>
      <c r="J118">
        <v>0</v>
      </c>
      <c r="L118" t="s">
        <v>729</v>
      </c>
      <c r="M118" t="s">
        <v>928</v>
      </c>
      <c r="N118" t="s">
        <v>1143</v>
      </c>
      <c r="O118">
        <v>624</v>
      </c>
      <c r="P118">
        <v>2594</v>
      </c>
    </row>
    <row r="119" spans="6:16" x14ac:dyDescent="0.25">
      <c r="F119" t="s">
        <v>900</v>
      </c>
      <c r="G119" t="s">
        <v>708</v>
      </c>
      <c r="H119" t="str">
        <f t="shared" si="3"/>
        <v/>
      </c>
      <c r="I119" t="e">
        <f t="shared" si="4"/>
        <v>#N/A</v>
      </c>
      <c r="J119">
        <v>561000</v>
      </c>
      <c r="L119" t="s">
        <v>686</v>
      </c>
      <c r="M119" t="s">
        <v>918</v>
      </c>
      <c r="N119" t="s">
        <v>1143</v>
      </c>
      <c r="O119">
        <v>578</v>
      </c>
      <c r="P119">
        <v>0</v>
      </c>
    </row>
    <row r="120" spans="6:16" x14ac:dyDescent="0.25">
      <c r="F120" t="s">
        <v>765</v>
      </c>
      <c r="G120" t="s">
        <v>708</v>
      </c>
      <c r="H120" t="str">
        <f t="shared" si="3"/>
        <v/>
      </c>
      <c r="I120" t="e">
        <f t="shared" si="4"/>
        <v>#N/A</v>
      </c>
      <c r="J120">
        <v>561000</v>
      </c>
      <c r="L120" t="s">
        <v>687</v>
      </c>
      <c r="M120" t="s">
        <v>922</v>
      </c>
      <c r="N120" t="s">
        <v>1143</v>
      </c>
      <c r="O120">
        <v>624</v>
      </c>
      <c r="P120">
        <v>900</v>
      </c>
    </row>
    <row r="121" spans="6:16" x14ac:dyDescent="0.25">
      <c r="F121" t="s">
        <v>796</v>
      </c>
      <c r="G121" t="s">
        <v>762</v>
      </c>
      <c r="H121" t="str">
        <f t="shared" si="3"/>
        <v/>
      </c>
      <c r="I121" t="e">
        <f t="shared" si="4"/>
        <v>#N/A</v>
      </c>
      <c r="J121">
        <v>22000</v>
      </c>
      <c r="L121" t="s">
        <v>349</v>
      </c>
      <c r="M121" t="s">
        <v>922</v>
      </c>
      <c r="N121" t="s">
        <v>1143</v>
      </c>
      <c r="O121">
        <v>624</v>
      </c>
      <c r="P121">
        <v>600</v>
      </c>
    </row>
    <row r="122" spans="6:16" x14ac:dyDescent="0.25">
      <c r="F122" t="s">
        <v>762</v>
      </c>
      <c r="G122" t="s">
        <v>758</v>
      </c>
      <c r="H122" t="str">
        <f t="shared" si="3"/>
        <v/>
      </c>
      <c r="I122" t="e">
        <f t="shared" si="4"/>
        <v>#N/A</v>
      </c>
      <c r="J122">
        <v>50000</v>
      </c>
      <c r="L122" t="s">
        <v>688</v>
      </c>
      <c r="M122" t="s">
        <v>918</v>
      </c>
      <c r="N122" t="s">
        <v>1143</v>
      </c>
      <c r="O122">
        <v>578</v>
      </c>
      <c r="P122">
        <v>2427</v>
      </c>
    </row>
    <row r="123" spans="6:16" x14ac:dyDescent="0.25">
      <c r="F123" t="s">
        <v>784</v>
      </c>
      <c r="G123" t="s">
        <v>113</v>
      </c>
      <c r="H123" t="str">
        <f t="shared" si="3"/>
        <v/>
      </c>
      <c r="I123" t="e">
        <f t="shared" si="4"/>
        <v>#N/A</v>
      </c>
      <c r="J123">
        <v>1150</v>
      </c>
      <c r="L123" t="s">
        <v>688</v>
      </c>
      <c r="M123" t="s">
        <v>928</v>
      </c>
      <c r="N123" t="s">
        <v>1143</v>
      </c>
      <c r="O123">
        <v>624</v>
      </c>
      <c r="P123">
        <v>2427</v>
      </c>
    </row>
    <row r="124" spans="6:16" x14ac:dyDescent="0.25">
      <c r="F124" t="s">
        <v>784</v>
      </c>
      <c r="G124" t="s">
        <v>720</v>
      </c>
      <c r="H124" t="str">
        <f t="shared" si="3"/>
        <v/>
      </c>
      <c r="I124" t="e">
        <f t="shared" si="4"/>
        <v>#N/A</v>
      </c>
      <c r="J124">
        <v>6952</v>
      </c>
      <c r="L124" t="s">
        <v>689</v>
      </c>
      <c r="M124" t="s">
        <v>915</v>
      </c>
      <c r="N124" t="s">
        <v>1143</v>
      </c>
      <c r="O124">
        <v>130</v>
      </c>
      <c r="P124">
        <v>0</v>
      </c>
    </row>
    <row r="125" spans="6:16" x14ac:dyDescent="0.25">
      <c r="F125" t="s">
        <v>784</v>
      </c>
      <c r="G125" t="s">
        <v>578</v>
      </c>
      <c r="H125" t="str">
        <f t="shared" si="3"/>
        <v/>
      </c>
      <c r="I125" t="e">
        <f t="shared" si="4"/>
        <v>#N/A</v>
      </c>
      <c r="J125">
        <v>0</v>
      </c>
      <c r="L125" t="s">
        <v>787</v>
      </c>
      <c r="M125" t="s">
        <v>925</v>
      </c>
      <c r="N125" t="s">
        <v>1143</v>
      </c>
      <c r="O125">
        <v>624</v>
      </c>
      <c r="P125">
        <v>1519</v>
      </c>
    </row>
    <row r="126" spans="6:16" x14ac:dyDescent="0.25">
      <c r="F126" t="s">
        <v>784</v>
      </c>
      <c r="G126" t="s">
        <v>176</v>
      </c>
      <c r="H126" t="str">
        <f t="shared" si="3"/>
        <v/>
      </c>
      <c r="I126" t="e">
        <f t="shared" si="4"/>
        <v>#N/A</v>
      </c>
      <c r="J126">
        <v>1800</v>
      </c>
      <c r="L126" t="s">
        <v>787</v>
      </c>
      <c r="M126" t="s">
        <v>914</v>
      </c>
      <c r="N126" t="s">
        <v>1143</v>
      </c>
      <c r="O126">
        <v>130</v>
      </c>
      <c r="P126">
        <v>30000</v>
      </c>
    </row>
    <row r="127" spans="6:16" x14ac:dyDescent="0.25">
      <c r="F127" t="s">
        <v>784</v>
      </c>
      <c r="G127" t="s">
        <v>608</v>
      </c>
      <c r="H127" t="str">
        <f t="shared" si="3"/>
        <v/>
      </c>
      <c r="I127" t="e">
        <f t="shared" si="4"/>
        <v>#N/A</v>
      </c>
      <c r="J127">
        <v>260</v>
      </c>
      <c r="L127" t="s">
        <v>693</v>
      </c>
      <c r="M127" t="s">
        <v>915</v>
      </c>
      <c r="N127" t="s">
        <v>1143</v>
      </c>
      <c r="O127">
        <v>130</v>
      </c>
      <c r="P127">
        <v>400</v>
      </c>
    </row>
    <row r="128" spans="6:16" x14ac:dyDescent="0.25">
      <c r="F128" t="s">
        <v>784</v>
      </c>
      <c r="G128" t="s">
        <v>715</v>
      </c>
      <c r="H128" t="str">
        <f t="shared" si="3"/>
        <v/>
      </c>
      <c r="I128" t="e">
        <f t="shared" si="4"/>
        <v>#N/A</v>
      </c>
      <c r="J128">
        <v>100</v>
      </c>
      <c r="L128" t="s">
        <v>695</v>
      </c>
      <c r="M128" t="s">
        <v>922</v>
      </c>
      <c r="N128" t="s">
        <v>1143</v>
      </c>
      <c r="O128">
        <v>624</v>
      </c>
      <c r="P128">
        <v>0</v>
      </c>
    </row>
    <row r="129" spans="6:16" x14ac:dyDescent="0.25">
      <c r="F129" t="s">
        <v>784</v>
      </c>
      <c r="G129" t="s">
        <v>40</v>
      </c>
      <c r="H129" t="str">
        <f t="shared" si="3"/>
        <v/>
      </c>
      <c r="I129" t="e">
        <f t="shared" si="4"/>
        <v>#N/A</v>
      </c>
      <c r="J129">
        <v>2350</v>
      </c>
      <c r="L129" t="s">
        <v>797</v>
      </c>
      <c r="M129" t="s">
        <v>915</v>
      </c>
      <c r="N129" t="s">
        <v>1143</v>
      </c>
      <c r="O129">
        <v>130</v>
      </c>
      <c r="P129">
        <v>1406</v>
      </c>
    </row>
    <row r="130" spans="6:16" x14ac:dyDescent="0.25">
      <c r="F130" t="s">
        <v>784</v>
      </c>
      <c r="G130" t="s">
        <v>590</v>
      </c>
      <c r="H130" t="str">
        <f t="shared" si="3"/>
        <v/>
      </c>
      <c r="I130" t="e">
        <f t="shared" si="4"/>
        <v>#N/A</v>
      </c>
      <c r="J130">
        <v>975</v>
      </c>
      <c r="L130" t="s">
        <v>798</v>
      </c>
      <c r="M130" t="s">
        <v>915</v>
      </c>
      <c r="N130" t="s">
        <v>1143</v>
      </c>
      <c r="O130">
        <v>130</v>
      </c>
      <c r="P130">
        <v>66</v>
      </c>
    </row>
    <row r="131" spans="6:16" x14ac:dyDescent="0.25">
      <c r="F131" t="s">
        <v>784</v>
      </c>
      <c r="G131" t="s">
        <v>710</v>
      </c>
      <c r="H131" t="str">
        <f t="shared" ref="H131:H194" si="5">IF(LEFT(G131,3)="WRP","WRP","")</f>
        <v/>
      </c>
      <c r="I131" t="e">
        <f t="shared" ref="I131:I194" si="6">VLOOKUP(G131,$B$2:$D$18,3)</f>
        <v>#N/A</v>
      </c>
      <c r="J131">
        <v>100</v>
      </c>
      <c r="L131" t="s">
        <v>799</v>
      </c>
      <c r="M131" t="s">
        <v>915</v>
      </c>
      <c r="N131" t="s">
        <v>1143</v>
      </c>
      <c r="O131">
        <v>130</v>
      </c>
      <c r="P131">
        <v>168</v>
      </c>
    </row>
    <row r="132" spans="6:16" x14ac:dyDescent="0.25">
      <c r="F132" t="s">
        <v>784</v>
      </c>
      <c r="G132" t="s">
        <v>309</v>
      </c>
      <c r="H132" t="str">
        <f t="shared" si="5"/>
        <v/>
      </c>
      <c r="I132" t="e">
        <f t="shared" si="6"/>
        <v>#N/A</v>
      </c>
      <c r="J132">
        <v>4300</v>
      </c>
      <c r="L132" t="s">
        <v>800</v>
      </c>
      <c r="M132" t="s">
        <v>915</v>
      </c>
      <c r="N132" t="s">
        <v>1143</v>
      </c>
      <c r="O132">
        <v>130</v>
      </c>
      <c r="P132">
        <v>13355</v>
      </c>
    </row>
    <row r="133" spans="6:16" x14ac:dyDescent="0.25">
      <c r="F133" t="s">
        <v>784</v>
      </c>
      <c r="G133" t="s">
        <v>599</v>
      </c>
      <c r="H133" t="str">
        <f t="shared" si="5"/>
        <v/>
      </c>
      <c r="I133" t="e">
        <f t="shared" si="6"/>
        <v>#N/A</v>
      </c>
      <c r="J133">
        <v>3500</v>
      </c>
      <c r="L133" t="s">
        <v>801</v>
      </c>
      <c r="M133" t="s">
        <v>922</v>
      </c>
      <c r="N133" t="s">
        <v>1143</v>
      </c>
      <c r="O133">
        <v>624</v>
      </c>
      <c r="P133">
        <v>558</v>
      </c>
    </row>
    <row r="134" spans="6:16" x14ac:dyDescent="0.25">
      <c r="F134" t="s">
        <v>784</v>
      </c>
      <c r="G134" t="s">
        <v>602</v>
      </c>
      <c r="H134" t="str">
        <f t="shared" si="5"/>
        <v/>
      </c>
      <c r="I134" t="e">
        <f t="shared" si="6"/>
        <v>#N/A</v>
      </c>
      <c r="J134">
        <v>100</v>
      </c>
      <c r="L134" t="s">
        <v>803</v>
      </c>
      <c r="M134" t="s">
        <v>921</v>
      </c>
      <c r="N134" t="s">
        <v>1143</v>
      </c>
      <c r="O134">
        <v>624</v>
      </c>
      <c r="P134">
        <v>0</v>
      </c>
    </row>
    <row r="135" spans="6:16" x14ac:dyDescent="0.25">
      <c r="F135" t="s">
        <v>784</v>
      </c>
      <c r="G135" t="s">
        <v>354</v>
      </c>
      <c r="H135" t="str">
        <f t="shared" si="5"/>
        <v/>
      </c>
      <c r="I135" t="e">
        <f t="shared" si="6"/>
        <v>#N/A</v>
      </c>
      <c r="J135">
        <v>2100</v>
      </c>
      <c r="L135" t="s">
        <v>804</v>
      </c>
      <c r="M135" t="s">
        <v>915</v>
      </c>
      <c r="N135" t="s">
        <v>1143</v>
      </c>
      <c r="O135">
        <v>130</v>
      </c>
      <c r="P135">
        <v>5482</v>
      </c>
    </row>
    <row r="136" spans="6:16" x14ac:dyDescent="0.25">
      <c r="F136" t="s">
        <v>784</v>
      </c>
      <c r="G136" t="s">
        <v>723</v>
      </c>
      <c r="H136" t="str">
        <f t="shared" si="5"/>
        <v/>
      </c>
      <c r="I136" t="e">
        <f t="shared" si="6"/>
        <v>#N/A</v>
      </c>
      <c r="J136">
        <v>12800</v>
      </c>
      <c r="L136" t="s">
        <v>805</v>
      </c>
      <c r="M136" t="s">
        <v>914</v>
      </c>
      <c r="N136" t="s">
        <v>1143</v>
      </c>
      <c r="O136">
        <v>130</v>
      </c>
      <c r="P136">
        <v>15000</v>
      </c>
    </row>
    <row r="137" spans="6:16" x14ac:dyDescent="0.25">
      <c r="F137" t="s">
        <v>784</v>
      </c>
      <c r="G137" t="s">
        <v>796</v>
      </c>
      <c r="H137" t="str">
        <f t="shared" si="5"/>
        <v/>
      </c>
      <c r="I137" t="e">
        <f t="shared" si="6"/>
        <v>#N/A</v>
      </c>
      <c r="J137">
        <v>21000</v>
      </c>
      <c r="L137" t="s">
        <v>806</v>
      </c>
      <c r="M137" t="s">
        <v>915</v>
      </c>
      <c r="N137" t="s">
        <v>1143</v>
      </c>
      <c r="O137">
        <v>130</v>
      </c>
      <c r="P137">
        <v>8113</v>
      </c>
    </row>
    <row r="138" spans="6:16" x14ac:dyDescent="0.25">
      <c r="F138" t="s">
        <v>784</v>
      </c>
      <c r="G138" t="s">
        <v>725</v>
      </c>
      <c r="H138" t="str">
        <f t="shared" si="5"/>
        <v/>
      </c>
      <c r="I138" t="e">
        <f t="shared" si="6"/>
        <v>#N/A</v>
      </c>
      <c r="J138">
        <v>1744</v>
      </c>
      <c r="L138" t="s">
        <v>912</v>
      </c>
      <c r="M138" t="s">
        <v>914</v>
      </c>
      <c r="N138" t="s">
        <v>1143</v>
      </c>
      <c r="O138">
        <v>130</v>
      </c>
      <c r="P138">
        <v>9948</v>
      </c>
    </row>
    <row r="139" spans="6:16" x14ac:dyDescent="0.25">
      <c r="F139" t="s">
        <v>784</v>
      </c>
      <c r="G139" t="s">
        <v>721</v>
      </c>
      <c r="H139" t="str">
        <f t="shared" si="5"/>
        <v/>
      </c>
      <c r="I139" t="e">
        <f t="shared" si="6"/>
        <v>#N/A</v>
      </c>
      <c r="J139">
        <v>12100</v>
      </c>
      <c r="L139" t="s">
        <v>913</v>
      </c>
      <c r="M139" t="s">
        <v>914</v>
      </c>
      <c r="N139" t="s">
        <v>1143</v>
      </c>
      <c r="O139">
        <v>130</v>
      </c>
      <c r="P139">
        <v>33144</v>
      </c>
    </row>
    <row r="140" spans="6:16" x14ac:dyDescent="0.25">
      <c r="F140" t="s">
        <v>785</v>
      </c>
      <c r="G140" t="s">
        <v>745</v>
      </c>
      <c r="H140" t="str">
        <f t="shared" si="5"/>
        <v/>
      </c>
      <c r="I140" t="e">
        <f t="shared" si="6"/>
        <v>#N/A</v>
      </c>
      <c r="J140">
        <v>2532</v>
      </c>
      <c r="L140" t="s">
        <v>914</v>
      </c>
      <c r="M140" t="s">
        <v>919</v>
      </c>
      <c r="N140" t="s">
        <v>1143</v>
      </c>
      <c r="O140">
        <v>385</v>
      </c>
      <c r="P140">
        <v>30400</v>
      </c>
    </row>
    <row r="141" spans="6:16" x14ac:dyDescent="0.25">
      <c r="F141" t="s">
        <v>785</v>
      </c>
      <c r="G141" t="s">
        <v>727</v>
      </c>
      <c r="H141" t="str">
        <f t="shared" si="5"/>
        <v/>
      </c>
      <c r="I141" t="e">
        <f t="shared" si="6"/>
        <v>#N/A</v>
      </c>
      <c r="J141">
        <v>3163</v>
      </c>
      <c r="L141" t="s">
        <v>917</v>
      </c>
      <c r="M141" t="s">
        <v>915</v>
      </c>
      <c r="N141" t="s">
        <v>1143</v>
      </c>
      <c r="O141">
        <v>130</v>
      </c>
      <c r="P141">
        <v>27624</v>
      </c>
    </row>
    <row r="142" spans="6:16" x14ac:dyDescent="0.25">
      <c r="F142" t="s">
        <v>785</v>
      </c>
      <c r="G142" t="s">
        <v>680</v>
      </c>
      <c r="H142" t="str">
        <f t="shared" si="5"/>
        <v/>
      </c>
      <c r="I142" t="e">
        <f t="shared" si="6"/>
        <v>#N/A</v>
      </c>
      <c r="J142">
        <v>808</v>
      </c>
      <c r="L142" t="s">
        <v>918</v>
      </c>
      <c r="M142" t="s">
        <v>915</v>
      </c>
      <c r="N142" t="s">
        <v>1143</v>
      </c>
      <c r="O142">
        <v>130</v>
      </c>
      <c r="P142">
        <v>41436</v>
      </c>
    </row>
    <row r="143" spans="6:16" x14ac:dyDescent="0.25">
      <c r="F143" t="s">
        <v>785</v>
      </c>
      <c r="G143" t="s">
        <v>688</v>
      </c>
      <c r="H143" t="str">
        <f t="shared" si="5"/>
        <v/>
      </c>
      <c r="I143" t="e">
        <f t="shared" si="6"/>
        <v>#N/A</v>
      </c>
      <c r="J143">
        <v>2450</v>
      </c>
      <c r="L143" t="s">
        <v>921</v>
      </c>
      <c r="M143" t="s">
        <v>915</v>
      </c>
      <c r="N143" t="s">
        <v>1143</v>
      </c>
      <c r="O143">
        <v>130</v>
      </c>
      <c r="P143">
        <v>423</v>
      </c>
    </row>
    <row r="144" spans="6:16" x14ac:dyDescent="0.25">
      <c r="F144" t="s">
        <v>785</v>
      </c>
      <c r="G144" t="s">
        <v>728</v>
      </c>
      <c r="H144" t="str">
        <f t="shared" si="5"/>
        <v/>
      </c>
      <c r="I144" t="e">
        <f t="shared" si="6"/>
        <v>#N/A</v>
      </c>
      <c r="J144">
        <v>780</v>
      </c>
      <c r="L144" t="s">
        <v>921</v>
      </c>
      <c r="M144" t="s">
        <v>923</v>
      </c>
      <c r="N144" t="s">
        <v>1143</v>
      </c>
      <c r="O144">
        <v>624</v>
      </c>
      <c r="P144">
        <v>16572</v>
      </c>
    </row>
    <row r="145" spans="6:16" x14ac:dyDescent="0.25">
      <c r="F145" t="s">
        <v>785</v>
      </c>
      <c r="G145" t="s">
        <v>682</v>
      </c>
      <c r="H145" t="str">
        <f t="shared" si="5"/>
        <v/>
      </c>
      <c r="I145" t="e">
        <f t="shared" si="6"/>
        <v>#N/A</v>
      </c>
      <c r="J145">
        <v>730</v>
      </c>
      <c r="L145" t="s">
        <v>922</v>
      </c>
      <c r="M145" t="s">
        <v>915</v>
      </c>
      <c r="N145" t="s">
        <v>1143</v>
      </c>
      <c r="O145">
        <v>130</v>
      </c>
      <c r="P145">
        <v>2431</v>
      </c>
    </row>
    <row r="146" spans="6:16" x14ac:dyDescent="0.25">
      <c r="F146" t="s">
        <v>785</v>
      </c>
      <c r="G146" t="s">
        <v>188</v>
      </c>
      <c r="H146" t="str">
        <f t="shared" si="5"/>
        <v/>
      </c>
      <c r="I146" t="e">
        <f t="shared" si="6"/>
        <v>#N/A</v>
      </c>
      <c r="J146">
        <v>2208</v>
      </c>
      <c r="L146" t="s">
        <v>923</v>
      </c>
      <c r="M146" t="s">
        <v>915</v>
      </c>
      <c r="N146" t="s">
        <v>1143</v>
      </c>
      <c r="O146">
        <v>130</v>
      </c>
      <c r="P146">
        <v>110484</v>
      </c>
    </row>
    <row r="147" spans="6:16" x14ac:dyDescent="0.25">
      <c r="F147" t="s">
        <v>788</v>
      </c>
      <c r="G147" t="s">
        <v>314</v>
      </c>
      <c r="H147" t="str">
        <f t="shared" si="5"/>
        <v/>
      </c>
      <c r="I147" t="e">
        <f t="shared" si="6"/>
        <v>#N/A</v>
      </c>
      <c r="J147">
        <v>11515</v>
      </c>
      <c r="L147" t="s">
        <v>925</v>
      </c>
      <c r="M147" t="s">
        <v>914</v>
      </c>
      <c r="N147" t="s">
        <v>1143</v>
      </c>
      <c r="O147">
        <v>130</v>
      </c>
      <c r="P147">
        <v>1600</v>
      </c>
    </row>
    <row r="148" spans="6:16" x14ac:dyDescent="0.25">
      <c r="F148" t="s">
        <v>788</v>
      </c>
      <c r="G148" t="s">
        <v>48</v>
      </c>
      <c r="H148" t="str">
        <f t="shared" si="5"/>
        <v/>
      </c>
      <c r="I148" t="e">
        <f t="shared" si="6"/>
        <v>#N/A</v>
      </c>
      <c r="J148">
        <v>13380</v>
      </c>
      <c r="L148" t="s">
        <v>927</v>
      </c>
      <c r="M148" t="s">
        <v>914</v>
      </c>
      <c r="N148" t="s">
        <v>1143</v>
      </c>
      <c r="O148">
        <v>130</v>
      </c>
      <c r="P148">
        <v>88392</v>
      </c>
    </row>
    <row r="149" spans="6:16" x14ac:dyDescent="0.25">
      <c r="F149" t="s">
        <v>788</v>
      </c>
      <c r="G149" t="s">
        <v>58</v>
      </c>
      <c r="H149" t="str">
        <f t="shared" si="5"/>
        <v/>
      </c>
      <c r="I149" t="e">
        <f t="shared" si="6"/>
        <v>#N/A</v>
      </c>
      <c r="J149">
        <v>16336</v>
      </c>
      <c r="L149" t="s">
        <v>928</v>
      </c>
      <c r="M149" t="s">
        <v>915</v>
      </c>
      <c r="N149" t="s">
        <v>1143</v>
      </c>
      <c r="O149">
        <v>130</v>
      </c>
      <c r="P149">
        <v>16572</v>
      </c>
    </row>
    <row r="150" spans="6:16" x14ac:dyDescent="0.25">
      <c r="F150" t="s">
        <v>788</v>
      </c>
      <c r="G150" t="s">
        <v>136</v>
      </c>
      <c r="H150" t="str">
        <f t="shared" si="5"/>
        <v/>
      </c>
      <c r="I150" t="e">
        <f t="shared" si="6"/>
        <v>#N/A</v>
      </c>
      <c r="J150">
        <v>26221</v>
      </c>
    </row>
    <row r="151" spans="6:16" x14ac:dyDescent="0.25">
      <c r="F151" t="s">
        <v>788</v>
      </c>
      <c r="G151" t="s">
        <v>708</v>
      </c>
      <c r="H151" t="str">
        <f t="shared" si="5"/>
        <v/>
      </c>
      <c r="I151" t="e">
        <f t="shared" si="6"/>
        <v>#N/A</v>
      </c>
      <c r="J151">
        <v>304970</v>
      </c>
    </row>
    <row r="152" spans="6:16" x14ac:dyDescent="0.25">
      <c r="F152" t="s">
        <v>777</v>
      </c>
      <c r="G152" t="s">
        <v>708</v>
      </c>
      <c r="H152" t="str">
        <f t="shared" si="5"/>
        <v/>
      </c>
      <c r="I152" t="e">
        <f t="shared" si="6"/>
        <v>#N/A</v>
      </c>
      <c r="J152">
        <v>40000</v>
      </c>
    </row>
    <row r="153" spans="6:16" x14ac:dyDescent="0.25">
      <c r="F153" t="s">
        <v>788</v>
      </c>
      <c r="G153" t="s">
        <v>784</v>
      </c>
      <c r="H153" t="str">
        <f t="shared" si="5"/>
        <v/>
      </c>
      <c r="I153" t="e">
        <f t="shared" si="6"/>
        <v>#N/A</v>
      </c>
      <c r="J153">
        <v>72361</v>
      </c>
    </row>
    <row r="154" spans="6:16" x14ac:dyDescent="0.25">
      <c r="F154" t="s">
        <v>788</v>
      </c>
      <c r="G154" t="s">
        <v>198</v>
      </c>
      <c r="H154" t="str">
        <f t="shared" si="5"/>
        <v/>
      </c>
      <c r="I154" t="e">
        <f t="shared" si="6"/>
        <v>#N/A</v>
      </c>
      <c r="J154">
        <v>39471</v>
      </c>
    </row>
    <row r="155" spans="6:16" x14ac:dyDescent="0.25">
      <c r="F155" t="s">
        <v>788</v>
      </c>
      <c r="G155" t="s">
        <v>707</v>
      </c>
      <c r="H155" t="str">
        <f t="shared" si="5"/>
        <v/>
      </c>
      <c r="I155" t="e">
        <f t="shared" si="6"/>
        <v>#N/A</v>
      </c>
      <c r="J155">
        <v>5058</v>
      </c>
    </row>
    <row r="156" spans="6:16" x14ac:dyDescent="0.25">
      <c r="F156" t="s">
        <v>788</v>
      </c>
      <c r="G156" t="s">
        <v>785</v>
      </c>
      <c r="H156" t="str">
        <f t="shared" si="5"/>
        <v/>
      </c>
      <c r="I156" t="e">
        <f t="shared" si="6"/>
        <v>#N/A</v>
      </c>
      <c r="J156">
        <v>10997</v>
      </c>
    </row>
    <row r="157" spans="6:16" x14ac:dyDescent="0.25">
      <c r="F157" t="s">
        <v>788</v>
      </c>
      <c r="G157" t="s">
        <v>265</v>
      </c>
      <c r="H157" t="str">
        <f t="shared" si="5"/>
        <v/>
      </c>
      <c r="I157" t="e">
        <f t="shared" si="6"/>
        <v>#N/A</v>
      </c>
      <c r="J157">
        <v>21180</v>
      </c>
    </row>
    <row r="158" spans="6:16" x14ac:dyDescent="0.25">
      <c r="F158" t="s">
        <v>788</v>
      </c>
      <c r="G158" t="s">
        <v>744</v>
      </c>
      <c r="H158" t="str">
        <f t="shared" si="5"/>
        <v/>
      </c>
      <c r="I158" t="e">
        <f t="shared" si="6"/>
        <v>#N/A</v>
      </c>
      <c r="J158">
        <v>1199</v>
      </c>
    </row>
    <row r="159" spans="6:16" x14ac:dyDescent="0.25">
      <c r="F159" t="s">
        <v>788</v>
      </c>
      <c r="G159" t="s">
        <v>791</v>
      </c>
      <c r="H159" t="str">
        <f t="shared" si="5"/>
        <v/>
      </c>
      <c r="I159" t="e">
        <f t="shared" si="6"/>
        <v>#N/A</v>
      </c>
      <c r="J159">
        <v>142512</v>
      </c>
    </row>
    <row r="160" spans="6:16" x14ac:dyDescent="0.25">
      <c r="F160" t="s">
        <v>788</v>
      </c>
      <c r="G160" t="s">
        <v>790</v>
      </c>
      <c r="H160" t="str">
        <f t="shared" si="5"/>
        <v/>
      </c>
      <c r="I160" t="e">
        <f t="shared" si="6"/>
        <v>#N/A</v>
      </c>
      <c r="J160">
        <v>110474</v>
      </c>
    </row>
    <row r="161" spans="6:10" x14ac:dyDescent="0.25">
      <c r="F161" t="s">
        <v>788</v>
      </c>
      <c r="G161" t="s">
        <v>793</v>
      </c>
      <c r="H161" t="str">
        <f t="shared" si="5"/>
        <v/>
      </c>
      <c r="I161" t="e">
        <f t="shared" si="6"/>
        <v>#N/A</v>
      </c>
      <c r="J161">
        <v>156874</v>
      </c>
    </row>
    <row r="162" spans="6:10" x14ac:dyDescent="0.25">
      <c r="F162" t="s">
        <v>788</v>
      </c>
      <c r="G162" t="s">
        <v>762</v>
      </c>
      <c r="H162" t="str">
        <f t="shared" si="5"/>
        <v/>
      </c>
      <c r="I162" t="e">
        <f t="shared" si="6"/>
        <v>#N/A</v>
      </c>
      <c r="J162">
        <v>15274</v>
      </c>
    </row>
    <row r="163" spans="6:10" x14ac:dyDescent="0.25">
      <c r="F163" t="s">
        <v>788</v>
      </c>
      <c r="G163" t="s">
        <v>712</v>
      </c>
      <c r="H163" t="str">
        <f t="shared" si="5"/>
        <v/>
      </c>
      <c r="I163" t="e">
        <f t="shared" si="6"/>
        <v>#N/A</v>
      </c>
      <c r="J163">
        <v>20967</v>
      </c>
    </row>
    <row r="164" spans="6:10" x14ac:dyDescent="0.25">
      <c r="F164" t="s">
        <v>788</v>
      </c>
      <c r="G164" t="s">
        <v>787</v>
      </c>
      <c r="H164" t="str">
        <f t="shared" si="5"/>
        <v/>
      </c>
      <c r="I164" t="e">
        <f t="shared" si="6"/>
        <v>#N/A</v>
      </c>
      <c r="J164">
        <v>21087</v>
      </c>
    </row>
    <row r="165" spans="6:10" x14ac:dyDescent="0.25">
      <c r="F165" t="s">
        <v>788</v>
      </c>
      <c r="G165" t="s">
        <v>724</v>
      </c>
      <c r="H165" t="str">
        <f t="shared" si="5"/>
        <v/>
      </c>
      <c r="I165" t="e">
        <f t="shared" si="6"/>
        <v>#N/A</v>
      </c>
      <c r="J165">
        <v>6735</v>
      </c>
    </row>
    <row r="166" spans="6:10" x14ac:dyDescent="0.25">
      <c r="F166" t="s">
        <v>788</v>
      </c>
      <c r="G166" t="s">
        <v>294</v>
      </c>
      <c r="H166" t="str">
        <f t="shared" si="5"/>
        <v/>
      </c>
      <c r="I166" t="e">
        <f t="shared" si="6"/>
        <v>#N/A</v>
      </c>
      <c r="J166">
        <v>630</v>
      </c>
    </row>
    <row r="167" spans="6:10" x14ac:dyDescent="0.25">
      <c r="F167" t="s">
        <v>788</v>
      </c>
      <c r="G167" t="s">
        <v>719</v>
      </c>
      <c r="H167" t="str">
        <f t="shared" si="5"/>
        <v/>
      </c>
      <c r="I167" t="e">
        <f t="shared" si="6"/>
        <v>#N/A</v>
      </c>
      <c r="J167">
        <v>2362</v>
      </c>
    </row>
    <row r="168" spans="6:10" x14ac:dyDescent="0.25">
      <c r="F168" t="s">
        <v>788</v>
      </c>
      <c r="G168" t="s">
        <v>309</v>
      </c>
      <c r="H168" t="str">
        <f t="shared" si="5"/>
        <v/>
      </c>
      <c r="I168" t="e">
        <f t="shared" si="6"/>
        <v>#N/A</v>
      </c>
      <c r="J168">
        <v>1000</v>
      </c>
    </row>
    <row r="169" spans="6:10" x14ac:dyDescent="0.25">
      <c r="F169" t="s">
        <v>724</v>
      </c>
      <c r="G169" t="s">
        <v>742</v>
      </c>
      <c r="H169" t="str">
        <f t="shared" si="5"/>
        <v/>
      </c>
      <c r="I169" t="e">
        <f t="shared" si="6"/>
        <v>#N/A</v>
      </c>
      <c r="J169">
        <v>1503</v>
      </c>
    </row>
    <row r="170" spans="6:10" x14ac:dyDescent="0.25">
      <c r="F170" t="s">
        <v>790</v>
      </c>
      <c r="G170" t="s">
        <v>702</v>
      </c>
      <c r="H170" t="str">
        <f t="shared" si="5"/>
        <v/>
      </c>
      <c r="I170" t="e">
        <f t="shared" si="6"/>
        <v>#N/A</v>
      </c>
      <c r="J170">
        <v>685</v>
      </c>
    </row>
    <row r="171" spans="6:10" x14ac:dyDescent="0.25">
      <c r="F171" t="s">
        <v>790</v>
      </c>
      <c r="G171" t="s">
        <v>164</v>
      </c>
      <c r="H171" t="str">
        <f t="shared" si="5"/>
        <v/>
      </c>
      <c r="I171" t="e">
        <f t="shared" si="6"/>
        <v>#N/A</v>
      </c>
      <c r="J171">
        <v>2275</v>
      </c>
    </row>
    <row r="172" spans="6:10" x14ac:dyDescent="0.25">
      <c r="F172" t="s">
        <v>790</v>
      </c>
      <c r="G172" t="s">
        <v>721</v>
      </c>
      <c r="H172" t="str">
        <f t="shared" si="5"/>
        <v/>
      </c>
      <c r="I172" t="e">
        <f t="shared" si="6"/>
        <v>#N/A</v>
      </c>
      <c r="J172">
        <v>13166</v>
      </c>
    </row>
    <row r="173" spans="6:10" x14ac:dyDescent="0.25">
      <c r="F173" t="s">
        <v>790</v>
      </c>
      <c r="G173" t="s">
        <v>725</v>
      </c>
      <c r="H173" t="str">
        <f t="shared" si="5"/>
        <v/>
      </c>
      <c r="I173" t="e">
        <f t="shared" si="6"/>
        <v>#N/A</v>
      </c>
      <c r="J173">
        <v>1131</v>
      </c>
    </row>
    <row r="174" spans="6:10" x14ac:dyDescent="0.25">
      <c r="F174" t="s">
        <v>790</v>
      </c>
      <c r="G174" t="s">
        <v>705</v>
      </c>
      <c r="H174" t="str">
        <f t="shared" si="5"/>
        <v/>
      </c>
      <c r="I174" t="e">
        <f t="shared" si="6"/>
        <v>#N/A</v>
      </c>
      <c r="J174">
        <v>7029</v>
      </c>
    </row>
    <row r="175" spans="6:10" x14ac:dyDescent="0.25">
      <c r="F175" t="s">
        <v>790</v>
      </c>
      <c r="G175" t="s">
        <v>619</v>
      </c>
      <c r="H175" t="str">
        <f t="shared" si="5"/>
        <v/>
      </c>
      <c r="I175" t="e">
        <f t="shared" si="6"/>
        <v>#N/A</v>
      </c>
      <c r="J175">
        <v>13990</v>
      </c>
    </row>
    <row r="176" spans="6:10" x14ac:dyDescent="0.25">
      <c r="F176" t="s">
        <v>790</v>
      </c>
      <c r="G176" t="s">
        <v>624</v>
      </c>
      <c r="H176" t="str">
        <f t="shared" si="5"/>
        <v/>
      </c>
      <c r="I176" t="e">
        <f t="shared" si="6"/>
        <v>#N/A</v>
      </c>
      <c r="J176">
        <v>24288</v>
      </c>
    </row>
    <row r="177" spans="6:10" x14ac:dyDescent="0.25">
      <c r="F177" t="s">
        <v>790</v>
      </c>
      <c r="G177" t="s">
        <v>281</v>
      </c>
      <c r="H177" t="str">
        <f t="shared" si="5"/>
        <v/>
      </c>
      <c r="I177" t="e">
        <f t="shared" si="6"/>
        <v>#N/A</v>
      </c>
      <c r="J177">
        <v>6799</v>
      </c>
    </row>
    <row r="178" spans="6:10" x14ac:dyDescent="0.25">
      <c r="F178" t="s">
        <v>791</v>
      </c>
      <c r="G178" t="s">
        <v>700</v>
      </c>
      <c r="H178" t="str">
        <f t="shared" si="5"/>
        <v/>
      </c>
      <c r="I178" t="e">
        <f t="shared" si="6"/>
        <v>#N/A</v>
      </c>
      <c r="J178">
        <v>3000</v>
      </c>
    </row>
    <row r="179" spans="6:10" x14ac:dyDescent="0.25">
      <c r="F179" t="s">
        <v>791</v>
      </c>
      <c r="G179" t="s">
        <v>718</v>
      </c>
      <c r="H179" t="str">
        <f t="shared" si="5"/>
        <v/>
      </c>
      <c r="I179" t="e">
        <f t="shared" si="6"/>
        <v>#N/A</v>
      </c>
      <c r="J179">
        <v>941</v>
      </c>
    </row>
    <row r="180" spans="6:10" x14ac:dyDescent="0.25">
      <c r="F180" t="s">
        <v>791</v>
      </c>
      <c r="G180" t="s">
        <v>725</v>
      </c>
      <c r="H180" t="str">
        <f t="shared" si="5"/>
        <v/>
      </c>
      <c r="I180" t="e">
        <f t="shared" si="6"/>
        <v>#N/A</v>
      </c>
      <c r="J180">
        <v>7200</v>
      </c>
    </row>
    <row r="181" spans="6:10" x14ac:dyDescent="0.25">
      <c r="F181" t="s">
        <v>791</v>
      </c>
      <c r="G181" t="s">
        <v>719</v>
      </c>
      <c r="H181" t="str">
        <f t="shared" si="5"/>
        <v/>
      </c>
      <c r="I181" t="e">
        <f t="shared" si="6"/>
        <v>#N/A</v>
      </c>
      <c r="J181">
        <v>1628</v>
      </c>
    </row>
    <row r="182" spans="6:10" x14ac:dyDescent="0.25">
      <c r="F182" t="s">
        <v>791</v>
      </c>
      <c r="G182" t="s">
        <v>721</v>
      </c>
      <c r="H182" t="str">
        <f t="shared" si="5"/>
        <v/>
      </c>
      <c r="I182" t="e">
        <f t="shared" si="6"/>
        <v>#N/A</v>
      </c>
      <c r="J182">
        <v>3015</v>
      </c>
    </row>
    <row r="183" spans="6:10" x14ac:dyDescent="0.25">
      <c r="F183" t="s">
        <v>793</v>
      </c>
      <c r="G183" t="s">
        <v>720</v>
      </c>
      <c r="H183" t="str">
        <f t="shared" si="5"/>
        <v/>
      </c>
      <c r="I183" t="e">
        <f t="shared" si="6"/>
        <v>#N/A</v>
      </c>
      <c r="J183">
        <v>57833</v>
      </c>
    </row>
    <row r="184" spans="6:10" x14ac:dyDescent="0.25">
      <c r="F184" t="s">
        <v>793</v>
      </c>
      <c r="G184" t="s">
        <v>796</v>
      </c>
      <c r="H184" t="str">
        <f t="shared" si="5"/>
        <v/>
      </c>
      <c r="I184" t="e">
        <f t="shared" si="6"/>
        <v>#N/A</v>
      </c>
      <c r="J184">
        <v>15274</v>
      </c>
    </row>
    <row r="185" spans="6:10" x14ac:dyDescent="0.25">
      <c r="F185" t="s">
        <v>793</v>
      </c>
      <c r="G185" t="s">
        <v>719</v>
      </c>
      <c r="H185" t="str">
        <f t="shared" si="5"/>
        <v/>
      </c>
      <c r="I185" t="e">
        <f t="shared" si="6"/>
        <v>#N/A</v>
      </c>
      <c r="J185">
        <v>1649</v>
      </c>
    </row>
    <row r="186" spans="6:10" x14ac:dyDescent="0.25">
      <c r="F186" t="s">
        <v>793</v>
      </c>
      <c r="G186" t="s">
        <v>606</v>
      </c>
      <c r="H186" t="str">
        <f t="shared" si="5"/>
        <v/>
      </c>
      <c r="I186" t="e">
        <f t="shared" si="6"/>
        <v>#N/A</v>
      </c>
      <c r="J186">
        <v>130</v>
      </c>
    </row>
    <row r="187" spans="6:10" x14ac:dyDescent="0.25">
      <c r="F187" t="s">
        <v>793</v>
      </c>
      <c r="G187" t="s">
        <v>721</v>
      </c>
      <c r="H187" t="str">
        <f t="shared" si="5"/>
        <v/>
      </c>
      <c r="I187" t="e">
        <f t="shared" si="6"/>
        <v>#N/A</v>
      </c>
      <c r="J187">
        <v>36070</v>
      </c>
    </row>
    <row r="188" spans="6:10" x14ac:dyDescent="0.25">
      <c r="F188" t="s">
        <v>793</v>
      </c>
      <c r="G188" t="s">
        <v>581</v>
      </c>
      <c r="H188" t="str">
        <f t="shared" si="5"/>
        <v/>
      </c>
      <c r="I188" t="e">
        <f t="shared" si="6"/>
        <v>#N/A</v>
      </c>
      <c r="J188">
        <v>9929</v>
      </c>
    </row>
    <row r="189" spans="6:10" x14ac:dyDescent="0.25">
      <c r="F189" t="s">
        <v>793</v>
      </c>
      <c r="G189" t="s">
        <v>243</v>
      </c>
      <c r="H189" t="str">
        <f t="shared" si="5"/>
        <v/>
      </c>
      <c r="I189" t="e">
        <f t="shared" si="6"/>
        <v>#N/A</v>
      </c>
      <c r="J189">
        <v>5670</v>
      </c>
    </row>
    <row r="190" spans="6:10" x14ac:dyDescent="0.25">
      <c r="F190" t="s">
        <v>809</v>
      </c>
      <c r="G190" t="s">
        <v>749</v>
      </c>
      <c r="H190" t="str">
        <f t="shared" si="5"/>
        <v/>
      </c>
      <c r="I190" t="e">
        <f t="shared" si="6"/>
        <v>#N/A</v>
      </c>
      <c r="J190">
        <v>1781</v>
      </c>
    </row>
    <row r="191" spans="6:10" x14ac:dyDescent="0.25">
      <c r="F191" t="s">
        <v>808</v>
      </c>
      <c r="G191" t="s">
        <v>749</v>
      </c>
      <c r="H191" t="str">
        <f t="shared" si="5"/>
        <v/>
      </c>
      <c r="I191" t="e">
        <f t="shared" si="6"/>
        <v>#N/A</v>
      </c>
      <c r="J191">
        <v>712</v>
      </c>
    </row>
    <row r="192" spans="6:10" x14ac:dyDescent="0.25">
      <c r="F192" t="s">
        <v>810</v>
      </c>
      <c r="G192" t="s">
        <v>752</v>
      </c>
      <c r="H192" t="str">
        <f t="shared" si="5"/>
        <v/>
      </c>
      <c r="I192" t="e">
        <f t="shared" si="6"/>
        <v>#N/A</v>
      </c>
      <c r="J192">
        <v>59</v>
      </c>
    </row>
    <row r="193" spans="6:10" x14ac:dyDescent="0.25">
      <c r="F193" t="s">
        <v>811</v>
      </c>
      <c r="G193" t="s">
        <v>752</v>
      </c>
      <c r="H193" t="str">
        <f t="shared" si="5"/>
        <v/>
      </c>
      <c r="I193" t="e">
        <f t="shared" si="6"/>
        <v>#N/A</v>
      </c>
      <c r="J193">
        <v>653</v>
      </c>
    </row>
    <row r="194" spans="6:10" x14ac:dyDescent="0.25">
      <c r="F194" t="s">
        <v>812</v>
      </c>
      <c r="G194" t="s">
        <v>752</v>
      </c>
      <c r="H194" t="str">
        <f t="shared" si="5"/>
        <v/>
      </c>
      <c r="I194" t="e">
        <f t="shared" si="6"/>
        <v>#N/A</v>
      </c>
      <c r="J194">
        <v>297</v>
      </c>
    </row>
    <row r="195" spans="6:10" x14ac:dyDescent="0.25">
      <c r="F195" t="s">
        <v>813</v>
      </c>
      <c r="G195" t="s">
        <v>749</v>
      </c>
      <c r="H195" t="str">
        <f t="shared" ref="H195:H258" si="7">IF(LEFT(G195,3)="WRP","WRP","")</f>
        <v/>
      </c>
      <c r="I195" t="e">
        <f t="shared" ref="I195:I258" si="8">VLOOKUP(G195,$B$2:$D$18,3)</f>
        <v>#N/A</v>
      </c>
      <c r="J195">
        <v>356</v>
      </c>
    </row>
    <row r="196" spans="6:10" x14ac:dyDescent="0.25">
      <c r="F196" t="s">
        <v>814</v>
      </c>
      <c r="G196" t="s">
        <v>749</v>
      </c>
      <c r="H196" t="str">
        <f t="shared" si="7"/>
        <v/>
      </c>
      <c r="I196" t="e">
        <f t="shared" si="8"/>
        <v>#N/A</v>
      </c>
      <c r="J196">
        <v>1662</v>
      </c>
    </row>
    <row r="197" spans="6:10" x14ac:dyDescent="0.25">
      <c r="F197" t="s">
        <v>815</v>
      </c>
      <c r="G197" t="s">
        <v>758</v>
      </c>
      <c r="H197" t="str">
        <f t="shared" si="7"/>
        <v/>
      </c>
      <c r="I197" t="e">
        <f t="shared" si="8"/>
        <v>#N/A</v>
      </c>
      <c r="J197">
        <v>59</v>
      </c>
    </row>
    <row r="198" spans="6:10" x14ac:dyDescent="0.25">
      <c r="F198" t="s">
        <v>816</v>
      </c>
      <c r="G198" t="s">
        <v>751</v>
      </c>
      <c r="H198" t="str">
        <f t="shared" si="7"/>
        <v/>
      </c>
      <c r="I198" t="e">
        <f t="shared" si="8"/>
        <v>#N/A</v>
      </c>
      <c r="J198">
        <v>1187</v>
      </c>
    </row>
    <row r="199" spans="6:10" x14ac:dyDescent="0.25">
      <c r="F199" t="s">
        <v>817</v>
      </c>
      <c r="G199" t="s">
        <v>751</v>
      </c>
      <c r="H199" t="str">
        <f t="shared" si="7"/>
        <v/>
      </c>
      <c r="I199" t="e">
        <f t="shared" si="8"/>
        <v>#N/A</v>
      </c>
      <c r="J199">
        <v>831</v>
      </c>
    </row>
    <row r="200" spans="6:10" x14ac:dyDescent="0.25">
      <c r="F200" t="s">
        <v>818</v>
      </c>
      <c r="G200" t="s">
        <v>749</v>
      </c>
      <c r="H200" t="str">
        <f t="shared" si="7"/>
        <v/>
      </c>
      <c r="I200" t="e">
        <f t="shared" si="8"/>
        <v>#N/A</v>
      </c>
      <c r="J200">
        <v>297</v>
      </c>
    </row>
    <row r="201" spans="6:10" x14ac:dyDescent="0.25">
      <c r="F201" t="s">
        <v>820</v>
      </c>
      <c r="G201" t="s">
        <v>752</v>
      </c>
      <c r="H201" t="str">
        <f t="shared" si="7"/>
        <v/>
      </c>
      <c r="I201" t="e">
        <f t="shared" si="8"/>
        <v>#N/A</v>
      </c>
      <c r="J201">
        <v>8904</v>
      </c>
    </row>
    <row r="202" spans="6:10" x14ac:dyDescent="0.25">
      <c r="F202" t="s">
        <v>819</v>
      </c>
      <c r="G202" t="s">
        <v>820</v>
      </c>
      <c r="H202" t="str">
        <f t="shared" si="7"/>
        <v/>
      </c>
      <c r="I202" t="e">
        <f t="shared" si="8"/>
        <v>#N/A</v>
      </c>
      <c r="J202">
        <v>8904</v>
      </c>
    </row>
    <row r="203" spans="6:10" x14ac:dyDescent="0.25">
      <c r="F203" t="s">
        <v>821</v>
      </c>
      <c r="G203" t="s">
        <v>749</v>
      </c>
      <c r="H203" t="str">
        <f t="shared" si="7"/>
        <v/>
      </c>
      <c r="I203" t="e">
        <f t="shared" si="8"/>
        <v>#N/A</v>
      </c>
      <c r="J203">
        <v>3561</v>
      </c>
    </row>
    <row r="204" spans="6:10" x14ac:dyDescent="0.25">
      <c r="F204" t="s">
        <v>822</v>
      </c>
      <c r="G204" t="s">
        <v>746</v>
      </c>
      <c r="H204" t="str">
        <f t="shared" si="7"/>
        <v/>
      </c>
      <c r="I204" t="e">
        <f t="shared" si="8"/>
        <v>#N/A</v>
      </c>
      <c r="J204">
        <v>712</v>
      </c>
    </row>
    <row r="205" spans="6:10" x14ac:dyDescent="0.25">
      <c r="F205" t="s">
        <v>823</v>
      </c>
      <c r="G205" t="s">
        <v>749</v>
      </c>
      <c r="H205" t="str">
        <f t="shared" si="7"/>
        <v/>
      </c>
      <c r="I205" t="e">
        <f t="shared" si="8"/>
        <v>#N/A</v>
      </c>
      <c r="J205">
        <v>890</v>
      </c>
    </row>
    <row r="206" spans="6:10" x14ac:dyDescent="0.25">
      <c r="F206" t="s">
        <v>825</v>
      </c>
      <c r="G206" t="s">
        <v>749</v>
      </c>
      <c r="H206" t="str">
        <f t="shared" si="7"/>
        <v/>
      </c>
      <c r="I206" t="e">
        <f t="shared" si="8"/>
        <v>#N/A</v>
      </c>
      <c r="J206">
        <v>772</v>
      </c>
    </row>
    <row r="207" spans="6:10" x14ac:dyDescent="0.25">
      <c r="F207" t="s">
        <v>824</v>
      </c>
      <c r="G207" t="s">
        <v>752</v>
      </c>
      <c r="H207" t="str">
        <f t="shared" si="7"/>
        <v/>
      </c>
      <c r="I207" t="e">
        <f t="shared" si="8"/>
        <v>#N/A</v>
      </c>
      <c r="J207">
        <v>890</v>
      </c>
    </row>
    <row r="208" spans="6:10" x14ac:dyDescent="0.25">
      <c r="F208" t="s">
        <v>826</v>
      </c>
      <c r="G208" t="s">
        <v>749</v>
      </c>
      <c r="H208" t="str">
        <f t="shared" si="7"/>
        <v/>
      </c>
      <c r="I208" t="e">
        <f t="shared" si="8"/>
        <v>#N/A</v>
      </c>
      <c r="J208">
        <v>1840</v>
      </c>
    </row>
    <row r="209" spans="6:10" x14ac:dyDescent="0.25">
      <c r="F209" t="s">
        <v>828</v>
      </c>
      <c r="G209" t="s">
        <v>752</v>
      </c>
      <c r="H209" t="str">
        <f t="shared" si="7"/>
        <v/>
      </c>
      <c r="I209" t="e">
        <f t="shared" si="8"/>
        <v>#N/A</v>
      </c>
      <c r="J209">
        <v>3858</v>
      </c>
    </row>
    <row r="210" spans="6:10" x14ac:dyDescent="0.25">
      <c r="F210" t="s">
        <v>827</v>
      </c>
      <c r="G210" t="s">
        <v>752</v>
      </c>
      <c r="H210" t="str">
        <f t="shared" si="7"/>
        <v/>
      </c>
      <c r="I210" t="e">
        <f t="shared" si="8"/>
        <v>#N/A</v>
      </c>
      <c r="J210">
        <v>297</v>
      </c>
    </row>
    <row r="211" spans="6:10" x14ac:dyDescent="0.25">
      <c r="F211" t="s">
        <v>829</v>
      </c>
      <c r="G211" t="s">
        <v>749</v>
      </c>
      <c r="H211" t="str">
        <f t="shared" si="7"/>
        <v/>
      </c>
      <c r="I211" t="e">
        <f t="shared" si="8"/>
        <v>#N/A</v>
      </c>
      <c r="J211">
        <v>1484</v>
      </c>
    </row>
    <row r="212" spans="6:10" x14ac:dyDescent="0.25">
      <c r="F212" t="s">
        <v>831</v>
      </c>
      <c r="G212" t="s">
        <v>746</v>
      </c>
      <c r="H212" t="str">
        <f t="shared" si="7"/>
        <v/>
      </c>
      <c r="I212" t="e">
        <f t="shared" si="8"/>
        <v>#N/A</v>
      </c>
      <c r="J212">
        <v>23743</v>
      </c>
    </row>
    <row r="213" spans="6:10" x14ac:dyDescent="0.25">
      <c r="F213" t="s">
        <v>830</v>
      </c>
      <c r="G213" t="s">
        <v>831</v>
      </c>
      <c r="H213" t="str">
        <f t="shared" si="7"/>
        <v/>
      </c>
      <c r="I213" t="e">
        <f t="shared" si="8"/>
        <v>#N/A</v>
      </c>
      <c r="J213">
        <v>5935</v>
      </c>
    </row>
    <row r="214" spans="6:10" x14ac:dyDescent="0.25">
      <c r="F214" t="s">
        <v>838</v>
      </c>
      <c r="G214" t="s">
        <v>749</v>
      </c>
      <c r="H214" t="str">
        <f t="shared" si="7"/>
        <v/>
      </c>
      <c r="I214" t="e">
        <f t="shared" si="8"/>
        <v>#N/A</v>
      </c>
      <c r="J214">
        <v>712</v>
      </c>
    </row>
    <row r="215" spans="6:10" x14ac:dyDescent="0.25">
      <c r="F215" t="s">
        <v>836</v>
      </c>
      <c r="G215" t="s">
        <v>749</v>
      </c>
      <c r="H215" t="str">
        <f t="shared" si="7"/>
        <v/>
      </c>
      <c r="I215" t="e">
        <f t="shared" si="8"/>
        <v>#N/A</v>
      </c>
      <c r="J215">
        <v>2968</v>
      </c>
    </row>
    <row r="216" spans="6:10" x14ac:dyDescent="0.25">
      <c r="F216" t="s">
        <v>836</v>
      </c>
      <c r="G216" t="s">
        <v>746</v>
      </c>
      <c r="H216" t="str">
        <f t="shared" si="7"/>
        <v/>
      </c>
      <c r="I216" t="e">
        <f t="shared" si="8"/>
        <v>#N/A</v>
      </c>
      <c r="J216">
        <v>2968</v>
      </c>
    </row>
    <row r="217" spans="6:10" x14ac:dyDescent="0.25">
      <c r="F217" t="s">
        <v>834</v>
      </c>
      <c r="G217" t="s">
        <v>746</v>
      </c>
      <c r="H217" t="str">
        <f t="shared" si="7"/>
        <v/>
      </c>
      <c r="I217" t="e">
        <f t="shared" si="8"/>
        <v>#N/A</v>
      </c>
      <c r="J217">
        <v>26711</v>
      </c>
    </row>
    <row r="218" spans="6:10" x14ac:dyDescent="0.25">
      <c r="F218" t="s">
        <v>835</v>
      </c>
      <c r="G218" t="s">
        <v>746</v>
      </c>
      <c r="H218" t="str">
        <f t="shared" si="7"/>
        <v/>
      </c>
      <c r="I218" t="e">
        <f t="shared" si="8"/>
        <v>#N/A</v>
      </c>
      <c r="J218">
        <v>4452</v>
      </c>
    </row>
    <row r="219" spans="6:10" x14ac:dyDescent="0.25">
      <c r="F219" t="s">
        <v>807</v>
      </c>
      <c r="G219" t="s">
        <v>751</v>
      </c>
      <c r="H219" t="str">
        <f t="shared" si="7"/>
        <v/>
      </c>
      <c r="I219" t="e">
        <f t="shared" si="8"/>
        <v>#N/A</v>
      </c>
      <c r="J219">
        <v>297</v>
      </c>
    </row>
    <row r="220" spans="6:10" x14ac:dyDescent="0.25">
      <c r="F220" t="s">
        <v>833</v>
      </c>
      <c r="G220" t="s">
        <v>749</v>
      </c>
      <c r="H220" t="str">
        <f t="shared" si="7"/>
        <v/>
      </c>
      <c r="I220" t="e">
        <f t="shared" si="8"/>
        <v>#N/A</v>
      </c>
      <c r="J220">
        <v>23743</v>
      </c>
    </row>
    <row r="221" spans="6:10" x14ac:dyDescent="0.25">
      <c r="F221" t="s">
        <v>832</v>
      </c>
      <c r="G221" t="s">
        <v>749</v>
      </c>
      <c r="H221" t="str">
        <f t="shared" si="7"/>
        <v/>
      </c>
      <c r="I221" t="e">
        <f t="shared" si="8"/>
        <v>#N/A</v>
      </c>
      <c r="J221">
        <v>712</v>
      </c>
    </row>
    <row r="222" spans="6:10" x14ac:dyDescent="0.25">
      <c r="F222" t="s">
        <v>837</v>
      </c>
      <c r="G222" t="s">
        <v>751</v>
      </c>
      <c r="H222" t="str">
        <f t="shared" si="7"/>
        <v/>
      </c>
      <c r="I222" t="e">
        <f t="shared" si="8"/>
        <v>#N/A</v>
      </c>
      <c r="J222">
        <v>1781</v>
      </c>
    </row>
    <row r="223" spans="6:10" x14ac:dyDescent="0.25">
      <c r="F223" t="s">
        <v>840</v>
      </c>
      <c r="G223" t="s">
        <v>752</v>
      </c>
      <c r="H223" t="str">
        <f t="shared" si="7"/>
        <v/>
      </c>
      <c r="I223" t="e">
        <f t="shared" si="8"/>
        <v>#N/A</v>
      </c>
      <c r="J223">
        <v>1128</v>
      </c>
    </row>
    <row r="224" spans="6:10" x14ac:dyDescent="0.25">
      <c r="F224" t="s">
        <v>839</v>
      </c>
      <c r="G224" t="s">
        <v>755</v>
      </c>
      <c r="H224" t="str">
        <f t="shared" si="7"/>
        <v/>
      </c>
      <c r="I224" t="e">
        <f t="shared" si="8"/>
        <v>#N/A</v>
      </c>
      <c r="J224">
        <v>594</v>
      </c>
    </row>
    <row r="225" spans="6:10" x14ac:dyDescent="0.25">
      <c r="F225" t="s">
        <v>841</v>
      </c>
      <c r="G225" t="s">
        <v>752</v>
      </c>
      <c r="H225" t="str">
        <f t="shared" si="7"/>
        <v/>
      </c>
      <c r="I225" t="e">
        <f t="shared" si="8"/>
        <v>#N/A</v>
      </c>
      <c r="J225">
        <v>20063</v>
      </c>
    </row>
    <row r="226" spans="6:10" x14ac:dyDescent="0.25">
      <c r="F226" t="s">
        <v>842</v>
      </c>
      <c r="G226" t="s">
        <v>749</v>
      </c>
      <c r="H226" t="str">
        <f t="shared" si="7"/>
        <v/>
      </c>
      <c r="I226" t="e">
        <f t="shared" si="8"/>
        <v>#N/A</v>
      </c>
      <c r="J226">
        <v>297</v>
      </c>
    </row>
    <row r="227" spans="6:10" x14ac:dyDescent="0.25">
      <c r="F227" t="s">
        <v>924</v>
      </c>
      <c r="G227" t="s">
        <v>314</v>
      </c>
      <c r="H227" t="str">
        <f t="shared" si="7"/>
        <v/>
      </c>
      <c r="I227" t="e">
        <f t="shared" si="8"/>
        <v>#N/A</v>
      </c>
      <c r="J227">
        <v>560</v>
      </c>
    </row>
    <row r="228" spans="6:10" x14ac:dyDescent="0.25">
      <c r="F228" t="s">
        <v>58</v>
      </c>
      <c r="G228" t="s">
        <v>912</v>
      </c>
      <c r="H228" t="str">
        <f t="shared" si="7"/>
        <v>WRP</v>
      </c>
      <c r="I228">
        <f t="shared" si="8"/>
        <v>624</v>
      </c>
      <c r="J228">
        <v>14002</v>
      </c>
    </row>
    <row r="229" spans="6:10" x14ac:dyDescent="0.25">
      <c r="F229" t="s">
        <v>912</v>
      </c>
      <c r="G229" t="s">
        <v>58</v>
      </c>
      <c r="H229" t="str">
        <f t="shared" si="7"/>
        <v/>
      </c>
      <c r="I229" t="e">
        <f t="shared" si="8"/>
        <v>#N/A</v>
      </c>
      <c r="J229">
        <v>5160</v>
      </c>
    </row>
    <row r="230" spans="6:10" x14ac:dyDescent="0.25">
      <c r="F230" t="s">
        <v>136</v>
      </c>
      <c r="G230" t="s">
        <v>913</v>
      </c>
      <c r="H230" t="str">
        <f t="shared" si="7"/>
        <v>WRP</v>
      </c>
      <c r="I230">
        <f t="shared" si="8"/>
        <v>624</v>
      </c>
      <c r="J230">
        <v>22402</v>
      </c>
    </row>
    <row r="231" spans="6:10" x14ac:dyDescent="0.25">
      <c r="F231" t="s">
        <v>708</v>
      </c>
      <c r="G231" t="s">
        <v>913</v>
      </c>
      <c r="H231" t="str">
        <f t="shared" si="7"/>
        <v>WRP</v>
      </c>
      <c r="I231">
        <f t="shared" si="8"/>
        <v>624</v>
      </c>
      <c r="J231">
        <v>22402</v>
      </c>
    </row>
    <row r="232" spans="6:10" x14ac:dyDescent="0.25">
      <c r="F232" t="s">
        <v>913</v>
      </c>
      <c r="G232" t="s">
        <v>136</v>
      </c>
      <c r="H232" t="str">
        <f t="shared" si="7"/>
        <v/>
      </c>
      <c r="I232" t="e">
        <f t="shared" si="8"/>
        <v>#N/A</v>
      </c>
      <c r="J232">
        <v>1765</v>
      </c>
    </row>
    <row r="233" spans="6:10" x14ac:dyDescent="0.25">
      <c r="F233" t="s">
        <v>913</v>
      </c>
      <c r="G233" t="s">
        <v>708</v>
      </c>
      <c r="H233" t="str">
        <f t="shared" si="7"/>
        <v/>
      </c>
      <c r="I233" t="e">
        <f t="shared" si="8"/>
        <v>#N/A</v>
      </c>
      <c r="J233">
        <v>1930</v>
      </c>
    </row>
    <row r="234" spans="6:10" x14ac:dyDescent="0.25">
      <c r="F234" t="s">
        <v>913</v>
      </c>
      <c r="G234" t="s">
        <v>265</v>
      </c>
      <c r="H234" t="str">
        <f t="shared" si="7"/>
        <v/>
      </c>
      <c r="I234" t="e">
        <f t="shared" si="8"/>
        <v>#N/A</v>
      </c>
      <c r="J234">
        <v>10000</v>
      </c>
    </row>
    <row r="235" spans="6:10" x14ac:dyDescent="0.25">
      <c r="F235" t="s">
        <v>708</v>
      </c>
      <c r="G235" t="s">
        <v>927</v>
      </c>
      <c r="H235" t="str">
        <f t="shared" si="7"/>
        <v>WRP</v>
      </c>
      <c r="I235">
        <f t="shared" si="8"/>
        <v>1226</v>
      </c>
      <c r="J235">
        <v>84000</v>
      </c>
    </row>
    <row r="236" spans="6:10" x14ac:dyDescent="0.25">
      <c r="F236" t="s">
        <v>927</v>
      </c>
      <c r="G236" t="s">
        <v>708</v>
      </c>
      <c r="H236" t="str">
        <f t="shared" si="7"/>
        <v/>
      </c>
      <c r="I236" t="e">
        <f t="shared" si="8"/>
        <v>#N/A</v>
      </c>
      <c r="J236">
        <v>33594</v>
      </c>
    </row>
    <row r="237" spans="6:10" x14ac:dyDescent="0.25">
      <c r="F237" t="s">
        <v>708</v>
      </c>
      <c r="G237" t="s">
        <v>926</v>
      </c>
      <c r="H237" t="str">
        <f t="shared" si="7"/>
        <v>WRP</v>
      </c>
      <c r="I237">
        <f t="shared" si="8"/>
        <v>2896</v>
      </c>
      <c r="J237">
        <v>18000</v>
      </c>
    </row>
    <row r="238" spans="6:10" x14ac:dyDescent="0.25">
      <c r="F238" t="s">
        <v>926</v>
      </c>
      <c r="G238" t="s">
        <v>796</v>
      </c>
      <c r="H238" t="str">
        <f t="shared" si="7"/>
        <v/>
      </c>
      <c r="I238" t="e">
        <f t="shared" si="8"/>
        <v>#N/A</v>
      </c>
      <c r="J238">
        <v>3000</v>
      </c>
    </row>
    <row r="239" spans="6:10" x14ac:dyDescent="0.25">
      <c r="F239" t="s">
        <v>914</v>
      </c>
      <c r="G239" t="s">
        <v>919</v>
      </c>
      <c r="H239" t="str">
        <f t="shared" si="7"/>
        <v>WRP</v>
      </c>
      <c r="I239">
        <f t="shared" si="8"/>
        <v>385</v>
      </c>
      <c r="J239">
        <v>30400</v>
      </c>
    </row>
    <row r="240" spans="6:10" x14ac:dyDescent="0.25">
      <c r="F240" t="s">
        <v>919</v>
      </c>
      <c r="G240" t="s">
        <v>795</v>
      </c>
      <c r="H240" t="str">
        <f t="shared" si="7"/>
        <v/>
      </c>
      <c r="I240" t="e">
        <f t="shared" si="8"/>
        <v>#N/A</v>
      </c>
      <c r="J240">
        <v>41988</v>
      </c>
    </row>
    <row r="241" spans="6:10" x14ac:dyDescent="0.25">
      <c r="F241" t="s">
        <v>795</v>
      </c>
      <c r="G241" t="s">
        <v>762</v>
      </c>
      <c r="H241" t="str">
        <f t="shared" si="7"/>
        <v/>
      </c>
      <c r="I241" t="e">
        <f t="shared" si="8"/>
        <v>#N/A</v>
      </c>
      <c r="J241">
        <v>13812</v>
      </c>
    </row>
    <row r="242" spans="6:10" x14ac:dyDescent="0.25">
      <c r="F242" t="s">
        <v>918</v>
      </c>
      <c r="G242" t="s">
        <v>113</v>
      </c>
      <c r="H242" t="str">
        <f t="shared" si="7"/>
        <v/>
      </c>
      <c r="I242" t="e">
        <f t="shared" si="8"/>
        <v>#N/A</v>
      </c>
      <c r="J242">
        <v>1870</v>
      </c>
    </row>
    <row r="243" spans="6:10" x14ac:dyDescent="0.25">
      <c r="F243" t="s">
        <v>918</v>
      </c>
      <c r="G243" t="s">
        <v>783</v>
      </c>
      <c r="H243" t="str">
        <f t="shared" si="7"/>
        <v/>
      </c>
      <c r="I243" t="e">
        <f t="shared" si="8"/>
        <v>#N/A</v>
      </c>
      <c r="J243">
        <v>23000</v>
      </c>
    </row>
    <row r="244" spans="6:10" x14ac:dyDescent="0.25">
      <c r="F244" t="s">
        <v>922</v>
      </c>
      <c r="G244" t="s">
        <v>783</v>
      </c>
      <c r="H244" t="str">
        <f t="shared" si="7"/>
        <v/>
      </c>
      <c r="I244" t="e">
        <f t="shared" si="8"/>
        <v>#N/A</v>
      </c>
      <c r="J244">
        <v>320</v>
      </c>
    </row>
    <row r="245" spans="6:10" x14ac:dyDescent="0.25">
      <c r="F245" t="s">
        <v>783</v>
      </c>
      <c r="G245" t="s">
        <v>701</v>
      </c>
      <c r="H245" t="str">
        <f t="shared" si="7"/>
        <v/>
      </c>
      <c r="I245" t="e">
        <f t="shared" si="8"/>
        <v>#N/A</v>
      </c>
      <c r="J245">
        <v>17</v>
      </c>
    </row>
    <row r="246" spans="6:10" x14ac:dyDescent="0.25">
      <c r="F246" t="s">
        <v>783</v>
      </c>
      <c r="G246" t="s">
        <v>723</v>
      </c>
      <c r="H246" t="str">
        <f t="shared" si="7"/>
        <v/>
      </c>
      <c r="I246" t="e">
        <f t="shared" si="8"/>
        <v>#N/A</v>
      </c>
      <c r="J246">
        <v>362</v>
      </c>
    </row>
    <row r="247" spans="6:10" x14ac:dyDescent="0.25">
      <c r="F247" t="s">
        <v>783</v>
      </c>
      <c r="G247" t="s">
        <v>176</v>
      </c>
      <c r="H247" t="str">
        <f t="shared" si="7"/>
        <v/>
      </c>
      <c r="I247" t="e">
        <f t="shared" si="8"/>
        <v>#N/A</v>
      </c>
      <c r="J247">
        <v>51</v>
      </c>
    </row>
    <row r="248" spans="6:10" x14ac:dyDescent="0.25">
      <c r="F248" t="s">
        <v>918</v>
      </c>
      <c r="G248" t="s">
        <v>589</v>
      </c>
      <c r="H248" t="str">
        <f t="shared" si="7"/>
        <v/>
      </c>
      <c r="I248" t="e">
        <f t="shared" si="8"/>
        <v>#N/A</v>
      </c>
      <c r="J248">
        <v>400</v>
      </c>
    </row>
    <row r="249" spans="6:10" x14ac:dyDescent="0.25">
      <c r="F249" t="s">
        <v>783</v>
      </c>
      <c r="G249" t="s">
        <v>40</v>
      </c>
      <c r="H249" t="str">
        <f t="shared" si="7"/>
        <v/>
      </c>
      <c r="I249" t="e">
        <f t="shared" si="8"/>
        <v>#N/A</v>
      </c>
      <c r="J249">
        <v>123</v>
      </c>
    </row>
    <row r="250" spans="6:10" x14ac:dyDescent="0.25">
      <c r="F250" t="s">
        <v>918</v>
      </c>
      <c r="G250" t="s">
        <v>701</v>
      </c>
      <c r="H250" t="str">
        <f t="shared" si="7"/>
        <v/>
      </c>
      <c r="I250" t="e">
        <f t="shared" si="8"/>
        <v>#N/A</v>
      </c>
      <c r="J250">
        <v>47</v>
      </c>
    </row>
    <row r="251" spans="6:10" x14ac:dyDescent="0.25">
      <c r="F251" t="s">
        <v>783</v>
      </c>
      <c r="G251" t="s">
        <v>710</v>
      </c>
      <c r="H251" t="str">
        <f t="shared" si="7"/>
        <v/>
      </c>
      <c r="I251" t="e">
        <f t="shared" si="8"/>
        <v>#N/A</v>
      </c>
      <c r="J251">
        <v>102</v>
      </c>
    </row>
    <row r="252" spans="6:10" x14ac:dyDescent="0.25">
      <c r="F252" t="s">
        <v>783</v>
      </c>
      <c r="G252" t="s">
        <v>599</v>
      </c>
      <c r="H252" t="str">
        <f t="shared" si="7"/>
        <v/>
      </c>
      <c r="I252" t="e">
        <f t="shared" si="8"/>
        <v>#N/A</v>
      </c>
      <c r="J252">
        <v>354</v>
      </c>
    </row>
    <row r="253" spans="6:10" x14ac:dyDescent="0.25">
      <c r="F253" t="s">
        <v>783</v>
      </c>
      <c r="G253" t="s">
        <v>325</v>
      </c>
      <c r="H253" t="str">
        <f t="shared" si="7"/>
        <v/>
      </c>
      <c r="I253" t="e">
        <f t="shared" si="8"/>
        <v>#N/A</v>
      </c>
      <c r="J253">
        <v>113</v>
      </c>
    </row>
    <row r="254" spans="6:10" x14ac:dyDescent="0.25">
      <c r="F254" t="s">
        <v>783</v>
      </c>
      <c r="G254" t="s">
        <v>359</v>
      </c>
      <c r="H254" t="str">
        <f t="shared" si="7"/>
        <v/>
      </c>
      <c r="I254" t="e">
        <f t="shared" si="8"/>
        <v>#N/A</v>
      </c>
      <c r="J254">
        <v>69</v>
      </c>
    </row>
    <row r="255" spans="6:10" x14ac:dyDescent="0.25">
      <c r="F255" t="s">
        <v>783</v>
      </c>
      <c r="G255" t="s">
        <v>711</v>
      </c>
      <c r="H255" t="str">
        <f t="shared" si="7"/>
        <v/>
      </c>
      <c r="I255" t="e">
        <f t="shared" si="8"/>
        <v>#N/A</v>
      </c>
      <c r="J255">
        <v>87</v>
      </c>
    </row>
    <row r="256" spans="6:10" x14ac:dyDescent="0.25">
      <c r="F256" t="s">
        <v>783</v>
      </c>
      <c r="G256" t="s">
        <v>716</v>
      </c>
      <c r="H256" t="str">
        <f t="shared" si="7"/>
        <v/>
      </c>
      <c r="I256" t="e">
        <f t="shared" si="8"/>
        <v>#N/A</v>
      </c>
      <c r="J256">
        <v>25</v>
      </c>
    </row>
    <row r="257" spans="6:10" x14ac:dyDescent="0.25">
      <c r="F257" t="s">
        <v>922</v>
      </c>
      <c r="G257" t="s">
        <v>725</v>
      </c>
      <c r="H257" t="str">
        <f t="shared" si="7"/>
        <v/>
      </c>
      <c r="I257" t="e">
        <f t="shared" si="8"/>
        <v>#N/A</v>
      </c>
      <c r="J257">
        <v>1406</v>
      </c>
    </row>
    <row r="258" spans="6:10" x14ac:dyDescent="0.25">
      <c r="F258" t="s">
        <v>198</v>
      </c>
      <c r="G258" t="s">
        <v>917</v>
      </c>
      <c r="H258" t="str">
        <f t="shared" si="7"/>
        <v>WRP</v>
      </c>
      <c r="I258">
        <f t="shared" si="8"/>
        <v>624</v>
      </c>
      <c r="J258">
        <v>28003</v>
      </c>
    </row>
    <row r="259" spans="6:10" x14ac:dyDescent="0.25">
      <c r="F259" t="s">
        <v>917</v>
      </c>
      <c r="G259" t="s">
        <v>198</v>
      </c>
      <c r="H259" t="str">
        <f t="shared" ref="H259:H322" si="9">IF(LEFT(G259,3)="WRP","WRP","")</f>
        <v/>
      </c>
      <c r="I259" t="e">
        <f t="shared" ref="I259:I322" si="10">VLOOKUP(G259,$B$2:$D$18,3)</f>
        <v>#N/A</v>
      </c>
      <c r="J259">
        <v>6556</v>
      </c>
    </row>
    <row r="260" spans="6:10" x14ac:dyDescent="0.25">
      <c r="F260" t="s">
        <v>917</v>
      </c>
      <c r="G260" t="s">
        <v>796</v>
      </c>
      <c r="H260" t="str">
        <f t="shared" si="9"/>
        <v/>
      </c>
      <c r="I260" t="e">
        <f t="shared" si="10"/>
        <v>#N/A</v>
      </c>
      <c r="J260">
        <v>2089</v>
      </c>
    </row>
    <row r="261" spans="6:10" x14ac:dyDescent="0.25">
      <c r="F261" t="s">
        <v>928</v>
      </c>
      <c r="G261" t="s">
        <v>796</v>
      </c>
      <c r="H261" t="str">
        <f t="shared" si="9"/>
        <v/>
      </c>
      <c r="I261" t="e">
        <f t="shared" si="10"/>
        <v>#N/A</v>
      </c>
      <c r="J261">
        <v>6870</v>
      </c>
    </row>
    <row r="262" spans="6:10" x14ac:dyDescent="0.25">
      <c r="F262" t="s">
        <v>928</v>
      </c>
      <c r="G262" t="s">
        <v>792</v>
      </c>
      <c r="H262" t="str">
        <f t="shared" si="9"/>
        <v/>
      </c>
      <c r="I262" t="e">
        <f t="shared" si="10"/>
        <v>#N/A</v>
      </c>
      <c r="J262">
        <v>1550</v>
      </c>
    </row>
    <row r="263" spans="6:10" x14ac:dyDescent="0.25">
      <c r="F263" t="s">
        <v>922</v>
      </c>
      <c r="G263" t="s">
        <v>792</v>
      </c>
      <c r="H263" t="str">
        <f t="shared" si="9"/>
        <v/>
      </c>
      <c r="I263" t="e">
        <f t="shared" si="10"/>
        <v>#N/A</v>
      </c>
      <c r="J263">
        <v>1188</v>
      </c>
    </row>
    <row r="264" spans="6:10" x14ac:dyDescent="0.25">
      <c r="F264" t="s">
        <v>922</v>
      </c>
      <c r="G264" t="s">
        <v>742</v>
      </c>
      <c r="H264" t="str">
        <f t="shared" si="9"/>
        <v/>
      </c>
      <c r="I264" t="e">
        <f t="shared" si="10"/>
        <v>#N/A</v>
      </c>
      <c r="J264">
        <v>950</v>
      </c>
    </row>
    <row r="265" spans="6:10" x14ac:dyDescent="0.25">
      <c r="F265" t="s">
        <v>922</v>
      </c>
      <c r="G265" t="s">
        <v>915</v>
      </c>
      <c r="H265" t="str">
        <f t="shared" si="9"/>
        <v>WRP</v>
      </c>
      <c r="I265">
        <f t="shared" si="10"/>
        <v>130</v>
      </c>
      <c r="J265">
        <v>2431</v>
      </c>
    </row>
    <row r="266" spans="6:10" x14ac:dyDescent="0.25">
      <c r="F266" t="s">
        <v>783</v>
      </c>
      <c r="G266" t="s">
        <v>721</v>
      </c>
      <c r="H266" t="str">
        <f t="shared" si="9"/>
        <v/>
      </c>
      <c r="I266" t="e">
        <f t="shared" si="10"/>
        <v>#N/A</v>
      </c>
      <c r="J266">
        <v>682</v>
      </c>
    </row>
    <row r="267" spans="6:10" x14ac:dyDescent="0.25">
      <c r="F267" t="s">
        <v>921</v>
      </c>
      <c r="G267" t="s">
        <v>281</v>
      </c>
      <c r="H267" t="str">
        <f t="shared" si="9"/>
        <v/>
      </c>
      <c r="I267" t="e">
        <f t="shared" si="10"/>
        <v>#N/A</v>
      </c>
      <c r="J267">
        <v>1700</v>
      </c>
    </row>
    <row r="268" spans="6:10" x14ac:dyDescent="0.25">
      <c r="F268" t="s">
        <v>921</v>
      </c>
      <c r="G268" t="s">
        <v>624</v>
      </c>
      <c r="H268" t="str">
        <f t="shared" si="9"/>
        <v/>
      </c>
      <c r="I268" t="e">
        <f t="shared" si="10"/>
        <v>#N/A</v>
      </c>
      <c r="J268">
        <v>2500</v>
      </c>
    </row>
    <row r="269" spans="6:10" x14ac:dyDescent="0.25">
      <c r="F269" t="s">
        <v>921</v>
      </c>
      <c r="G269" t="s">
        <v>915</v>
      </c>
      <c r="H269" t="str">
        <f t="shared" si="9"/>
        <v>WRP</v>
      </c>
      <c r="I269">
        <f t="shared" si="10"/>
        <v>130</v>
      </c>
      <c r="J269">
        <v>423</v>
      </c>
    </row>
    <row r="270" spans="6:10" x14ac:dyDescent="0.25">
      <c r="F270" t="s">
        <v>922</v>
      </c>
      <c r="G270" t="s">
        <v>619</v>
      </c>
      <c r="H270" t="str">
        <f t="shared" si="9"/>
        <v/>
      </c>
      <c r="I270" t="e">
        <f t="shared" si="10"/>
        <v>#N/A</v>
      </c>
      <c r="J270">
        <v>106</v>
      </c>
    </row>
    <row r="271" spans="6:10" x14ac:dyDescent="0.25">
      <c r="F271" t="s">
        <v>925</v>
      </c>
      <c r="G271" t="s">
        <v>730</v>
      </c>
      <c r="H271" t="str">
        <f t="shared" si="9"/>
        <v/>
      </c>
      <c r="I271" t="e">
        <f t="shared" si="10"/>
        <v>#N/A</v>
      </c>
      <c r="J271">
        <v>4522</v>
      </c>
    </row>
    <row r="272" spans="6:10" x14ac:dyDescent="0.25">
      <c r="F272" t="s">
        <v>913</v>
      </c>
      <c r="G272" t="s">
        <v>786</v>
      </c>
      <c r="H272" t="str">
        <f t="shared" si="9"/>
        <v/>
      </c>
      <c r="I272" t="e">
        <f t="shared" si="10"/>
        <v>#N/A</v>
      </c>
      <c r="J272">
        <v>200</v>
      </c>
    </row>
    <row r="273" spans="6:10" x14ac:dyDescent="0.25">
      <c r="F273" t="s">
        <v>922</v>
      </c>
      <c r="G273" t="s">
        <v>796</v>
      </c>
      <c r="H273" t="str">
        <f t="shared" si="9"/>
        <v/>
      </c>
      <c r="I273" t="e">
        <f t="shared" si="10"/>
        <v>#N/A</v>
      </c>
      <c r="J273">
        <v>55600</v>
      </c>
    </row>
    <row r="274" spans="6:10" x14ac:dyDescent="0.25">
      <c r="F274" t="s">
        <v>783</v>
      </c>
      <c r="G274" t="s">
        <v>578</v>
      </c>
      <c r="H274" t="str">
        <f t="shared" si="9"/>
        <v/>
      </c>
      <c r="I274" t="e">
        <f t="shared" si="10"/>
        <v>#N/A</v>
      </c>
      <c r="J274">
        <v>710</v>
      </c>
    </row>
    <row r="275" spans="6:10" x14ac:dyDescent="0.25">
      <c r="F275" t="s">
        <v>783</v>
      </c>
      <c r="G275" t="s">
        <v>309</v>
      </c>
      <c r="H275" t="str">
        <f t="shared" si="9"/>
        <v/>
      </c>
      <c r="I275" t="e">
        <f t="shared" si="10"/>
        <v>#N/A</v>
      </c>
      <c r="J275">
        <v>780</v>
      </c>
    </row>
    <row r="276" spans="6:10" x14ac:dyDescent="0.25">
      <c r="F276" t="s">
        <v>783</v>
      </c>
      <c r="G276" t="s">
        <v>354</v>
      </c>
      <c r="H276" t="str">
        <f t="shared" si="9"/>
        <v/>
      </c>
      <c r="I276" t="e">
        <f t="shared" si="10"/>
        <v>#N/A</v>
      </c>
      <c r="J276">
        <v>885</v>
      </c>
    </row>
    <row r="277" spans="6:10" x14ac:dyDescent="0.25">
      <c r="F277" t="s">
        <v>795</v>
      </c>
      <c r="G277" t="s">
        <v>758</v>
      </c>
      <c r="H277" t="str">
        <f t="shared" si="9"/>
        <v/>
      </c>
      <c r="I277" t="e">
        <f t="shared" si="10"/>
        <v>#N/A</v>
      </c>
      <c r="J277">
        <v>20480</v>
      </c>
    </row>
    <row r="278" spans="6:10" x14ac:dyDescent="0.25">
      <c r="F278" t="s">
        <v>795</v>
      </c>
      <c r="G278" t="s">
        <v>243</v>
      </c>
      <c r="H278" t="str">
        <f t="shared" si="9"/>
        <v/>
      </c>
      <c r="I278" t="e">
        <f t="shared" si="10"/>
        <v>#N/A</v>
      </c>
      <c r="J278">
        <v>301</v>
      </c>
    </row>
    <row r="279" spans="6:10" x14ac:dyDescent="0.25">
      <c r="F279" t="s">
        <v>795</v>
      </c>
      <c r="G279" t="s">
        <v>704</v>
      </c>
      <c r="H279" t="str">
        <f t="shared" si="9"/>
        <v/>
      </c>
      <c r="I279" t="e">
        <f t="shared" si="10"/>
        <v>#N/A</v>
      </c>
      <c r="J279">
        <v>683</v>
      </c>
    </row>
    <row r="280" spans="6:10" x14ac:dyDescent="0.25">
      <c r="F280" t="s">
        <v>795</v>
      </c>
      <c r="G280" t="s">
        <v>581</v>
      </c>
      <c r="H280" t="str">
        <f t="shared" si="9"/>
        <v/>
      </c>
      <c r="I280" t="e">
        <f t="shared" si="10"/>
        <v>#N/A</v>
      </c>
      <c r="J280">
        <v>8615</v>
      </c>
    </row>
    <row r="281" spans="6:10" x14ac:dyDescent="0.25">
      <c r="F281" t="s">
        <v>795</v>
      </c>
      <c r="G281" t="s">
        <v>712</v>
      </c>
      <c r="H281" t="str">
        <f t="shared" si="9"/>
        <v/>
      </c>
      <c r="I281" t="e">
        <f t="shared" si="10"/>
        <v>#N/A</v>
      </c>
      <c r="J281">
        <v>6433</v>
      </c>
    </row>
    <row r="282" spans="6:10" x14ac:dyDescent="0.25">
      <c r="F282" t="s">
        <v>795</v>
      </c>
      <c r="G282" t="s">
        <v>719</v>
      </c>
      <c r="H282" t="str">
        <f t="shared" si="9"/>
        <v/>
      </c>
      <c r="I282" t="e">
        <f t="shared" si="10"/>
        <v>#N/A</v>
      </c>
      <c r="J282">
        <v>7352</v>
      </c>
    </row>
    <row r="283" spans="6:10" x14ac:dyDescent="0.25">
      <c r="F283" t="s">
        <v>795</v>
      </c>
      <c r="G283" t="s">
        <v>805</v>
      </c>
      <c r="H283" t="str">
        <f t="shared" si="9"/>
        <v/>
      </c>
      <c r="I283" t="e">
        <f t="shared" si="10"/>
        <v>#N/A</v>
      </c>
      <c r="J283">
        <v>15535</v>
      </c>
    </row>
    <row r="284" spans="6:10" x14ac:dyDescent="0.25">
      <c r="F284" t="s">
        <v>795</v>
      </c>
      <c r="G284" t="s">
        <v>708</v>
      </c>
      <c r="H284" t="str">
        <f t="shared" si="9"/>
        <v/>
      </c>
      <c r="I284" t="e">
        <f t="shared" si="10"/>
        <v>#N/A</v>
      </c>
      <c r="J284">
        <v>608</v>
      </c>
    </row>
    <row r="285" spans="6:10" x14ac:dyDescent="0.25">
      <c r="F285" t="s">
        <v>708</v>
      </c>
      <c r="G285" t="s">
        <v>914</v>
      </c>
      <c r="H285" t="str">
        <f t="shared" si="9"/>
        <v>WRP</v>
      </c>
      <c r="I285">
        <f t="shared" si="10"/>
        <v>130</v>
      </c>
      <c r="J285">
        <v>643359</v>
      </c>
    </row>
    <row r="286" spans="6:10" x14ac:dyDescent="0.25">
      <c r="F286" t="s">
        <v>912</v>
      </c>
      <c r="G286" t="s">
        <v>886</v>
      </c>
      <c r="H286" t="str">
        <f t="shared" si="9"/>
        <v/>
      </c>
      <c r="I286" t="e">
        <f t="shared" si="10"/>
        <v>#N/A</v>
      </c>
      <c r="J286">
        <v>5000001</v>
      </c>
    </row>
    <row r="287" spans="6:10" x14ac:dyDescent="0.25">
      <c r="F287" t="s">
        <v>701</v>
      </c>
      <c r="G287" t="s">
        <v>915</v>
      </c>
      <c r="H287" t="str">
        <f t="shared" si="9"/>
        <v>WRP</v>
      </c>
      <c r="I287">
        <f t="shared" si="10"/>
        <v>130</v>
      </c>
      <c r="J287">
        <v>692</v>
      </c>
    </row>
    <row r="288" spans="6:10" x14ac:dyDescent="0.25">
      <c r="F288" t="s">
        <v>700</v>
      </c>
      <c r="G288" t="s">
        <v>918</v>
      </c>
      <c r="H288" t="str">
        <f t="shared" si="9"/>
        <v>WRP</v>
      </c>
      <c r="I288">
        <f t="shared" si="10"/>
        <v>578</v>
      </c>
      <c r="J288">
        <v>13247</v>
      </c>
    </row>
    <row r="289" spans="6:10" x14ac:dyDescent="0.25">
      <c r="F289" t="s">
        <v>700</v>
      </c>
      <c r="G289" t="s">
        <v>928</v>
      </c>
      <c r="H289" t="str">
        <f t="shared" si="9"/>
        <v>WRP</v>
      </c>
      <c r="I289">
        <f t="shared" si="10"/>
        <v>624</v>
      </c>
      <c r="J289">
        <v>13247</v>
      </c>
    </row>
    <row r="290" spans="6:10" x14ac:dyDescent="0.25">
      <c r="F290" t="s">
        <v>706</v>
      </c>
      <c r="G290" t="s">
        <v>922</v>
      </c>
      <c r="H290" t="str">
        <f t="shared" si="9"/>
        <v>WRP</v>
      </c>
      <c r="I290">
        <f t="shared" si="10"/>
        <v>624</v>
      </c>
      <c r="J290">
        <v>17017</v>
      </c>
    </row>
    <row r="291" spans="6:10" x14ac:dyDescent="0.25">
      <c r="F291" t="s">
        <v>706</v>
      </c>
      <c r="G291" t="s">
        <v>928</v>
      </c>
      <c r="H291" t="str">
        <f t="shared" si="9"/>
        <v>WRP</v>
      </c>
      <c r="I291">
        <f t="shared" si="10"/>
        <v>624</v>
      </c>
      <c r="J291">
        <v>17017</v>
      </c>
    </row>
    <row r="292" spans="6:10" x14ac:dyDescent="0.25">
      <c r="F292" t="s">
        <v>25</v>
      </c>
      <c r="G292" t="s">
        <v>922</v>
      </c>
      <c r="H292" t="str">
        <f t="shared" si="9"/>
        <v>WRP</v>
      </c>
      <c r="I292">
        <f t="shared" si="10"/>
        <v>624</v>
      </c>
      <c r="J292">
        <v>24124</v>
      </c>
    </row>
    <row r="293" spans="6:10" x14ac:dyDescent="0.25">
      <c r="F293" t="s">
        <v>48</v>
      </c>
      <c r="G293" t="s">
        <v>914</v>
      </c>
      <c r="H293" t="str">
        <f t="shared" si="9"/>
        <v>WRP</v>
      </c>
      <c r="I293">
        <f t="shared" si="10"/>
        <v>130</v>
      </c>
      <c r="J293">
        <v>13351</v>
      </c>
    </row>
    <row r="294" spans="6:10" x14ac:dyDescent="0.25">
      <c r="F294" t="s">
        <v>58</v>
      </c>
      <c r="G294" t="s">
        <v>914</v>
      </c>
      <c r="H294" t="str">
        <f t="shared" si="9"/>
        <v>WRP</v>
      </c>
      <c r="I294">
        <f t="shared" si="10"/>
        <v>130</v>
      </c>
      <c r="J294">
        <v>22852</v>
      </c>
    </row>
    <row r="295" spans="6:10" x14ac:dyDescent="0.25">
      <c r="F295" t="s">
        <v>113</v>
      </c>
      <c r="G295" t="s">
        <v>917</v>
      </c>
      <c r="H295" t="str">
        <f t="shared" si="9"/>
        <v>WRP</v>
      </c>
      <c r="I295">
        <f t="shared" si="10"/>
        <v>624</v>
      </c>
      <c r="J295">
        <v>16708</v>
      </c>
    </row>
    <row r="296" spans="6:10" x14ac:dyDescent="0.25">
      <c r="F296" t="s">
        <v>741</v>
      </c>
      <c r="G296" t="s">
        <v>922</v>
      </c>
      <c r="H296" t="str">
        <f t="shared" si="9"/>
        <v>WRP</v>
      </c>
      <c r="I296">
        <f t="shared" si="10"/>
        <v>624</v>
      </c>
      <c r="J296">
        <v>0</v>
      </c>
    </row>
    <row r="297" spans="6:10" x14ac:dyDescent="0.25">
      <c r="F297" t="s">
        <v>707</v>
      </c>
      <c r="G297" t="s">
        <v>915</v>
      </c>
      <c r="H297" t="str">
        <f t="shared" si="9"/>
        <v>WRP</v>
      </c>
      <c r="I297">
        <f t="shared" si="10"/>
        <v>130</v>
      </c>
      <c r="J297">
        <v>9487</v>
      </c>
    </row>
    <row r="298" spans="6:10" x14ac:dyDescent="0.25">
      <c r="F298" t="s">
        <v>702</v>
      </c>
      <c r="G298" t="s">
        <v>922</v>
      </c>
      <c r="H298" t="str">
        <f t="shared" si="9"/>
        <v>WRP</v>
      </c>
      <c r="I298">
        <f t="shared" si="10"/>
        <v>624</v>
      </c>
      <c r="J298">
        <v>6729</v>
      </c>
    </row>
    <row r="299" spans="6:10" x14ac:dyDescent="0.25">
      <c r="F299" t="s">
        <v>578</v>
      </c>
      <c r="G299" t="s">
        <v>918</v>
      </c>
      <c r="H299" t="str">
        <f t="shared" si="9"/>
        <v>WRP</v>
      </c>
      <c r="I299">
        <f t="shared" si="10"/>
        <v>578</v>
      </c>
      <c r="J299">
        <v>17421</v>
      </c>
    </row>
    <row r="300" spans="6:10" x14ac:dyDescent="0.25">
      <c r="F300" t="s">
        <v>578</v>
      </c>
      <c r="G300" t="s">
        <v>915</v>
      </c>
      <c r="H300" t="str">
        <f t="shared" si="9"/>
        <v>WRP</v>
      </c>
      <c r="I300">
        <f t="shared" si="10"/>
        <v>130</v>
      </c>
      <c r="J300">
        <v>17421</v>
      </c>
    </row>
    <row r="301" spans="6:10" x14ac:dyDescent="0.25">
      <c r="F301" t="s">
        <v>703</v>
      </c>
      <c r="G301" t="s">
        <v>918</v>
      </c>
      <c r="H301" t="str">
        <f t="shared" si="9"/>
        <v>WRP</v>
      </c>
      <c r="I301">
        <f t="shared" si="10"/>
        <v>578</v>
      </c>
      <c r="J301">
        <v>2793</v>
      </c>
    </row>
    <row r="302" spans="6:10" x14ac:dyDescent="0.25">
      <c r="F302" t="s">
        <v>703</v>
      </c>
      <c r="G302" t="s">
        <v>928</v>
      </c>
      <c r="H302" t="str">
        <f t="shared" si="9"/>
        <v>WRP</v>
      </c>
      <c r="I302">
        <f t="shared" si="10"/>
        <v>624</v>
      </c>
      <c r="J302">
        <v>2793</v>
      </c>
    </row>
    <row r="303" spans="6:10" x14ac:dyDescent="0.25">
      <c r="F303" t="s">
        <v>581</v>
      </c>
      <c r="G303" t="s">
        <v>914</v>
      </c>
      <c r="H303" t="str">
        <f t="shared" si="9"/>
        <v>WRP</v>
      </c>
      <c r="I303">
        <f t="shared" si="10"/>
        <v>130</v>
      </c>
      <c r="J303">
        <v>17789</v>
      </c>
    </row>
    <row r="304" spans="6:10" x14ac:dyDescent="0.25">
      <c r="F304" t="s">
        <v>136</v>
      </c>
      <c r="G304" t="s">
        <v>914</v>
      </c>
      <c r="H304" t="str">
        <f t="shared" si="9"/>
        <v>WRP</v>
      </c>
      <c r="I304">
        <f t="shared" si="10"/>
        <v>130</v>
      </c>
      <c r="J304">
        <v>32340</v>
      </c>
    </row>
    <row r="305" spans="6:10" x14ac:dyDescent="0.25">
      <c r="F305" t="s">
        <v>164</v>
      </c>
      <c r="G305" t="s">
        <v>922</v>
      </c>
      <c r="H305" t="str">
        <f t="shared" si="9"/>
        <v>WRP</v>
      </c>
      <c r="I305">
        <f t="shared" si="10"/>
        <v>624</v>
      </c>
      <c r="J305">
        <v>13414</v>
      </c>
    </row>
    <row r="306" spans="6:10" x14ac:dyDescent="0.25">
      <c r="F306" t="s">
        <v>176</v>
      </c>
      <c r="G306" t="s">
        <v>915</v>
      </c>
      <c r="H306" t="str">
        <f t="shared" si="9"/>
        <v>WRP</v>
      </c>
      <c r="I306">
        <f t="shared" si="10"/>
        <v>130</v>
      </c>
      <c r="J306">
        <v>5435</v>
      </c>
    </row>
    <row r="307" spans="6:10" x14ac:dyDescent="0.25">
      <c r="F307" t="s">
        <v>742</v>
      </c>
      <c r="G307" t="s">
        <v>915</v>
      </c>
      <c r="H307" t="str">
        <f t="shared" si="9"/>
        <v>WRP</v>
      </c>
      <c r="I307">
        <f t="shared" si="10"/>
        <v>130</v>
      </c>
      <c r="J307">
        <v>2632</v>
      </c>
    </row>
    <row r="308" spans="6:10" x14ac:dyDescent="0.25">
      <c r="F308" t="s">
        <v>704</v>
      </c>
      <c r="G308" t="s">
        <v>915</v>
      </c>
      <c r="H308" t="str">
        <f t="shared" si="9"/>
        <v>WRP</v>
      </c>
      <c r="I308">
        <f t="shared" si="10"/>
        <v>130</v>
      </c>
      <c r="J308">
        <v>10069</v>
      </c>
    </row>
    <row r="309" spans="6:10" x14ac:dyDescent="0.25">
      <c r="F309" t="s">
        <v>743</v>
      </c>
      <c r="G309" t="s">
        <v>915</v>
      </c>
      <c r="H309" t="str">
        <f t="shared" si="9"/>
        <v>WRP</v>
      </c>
      <c r="I309">
        <f t="shared" si="10"/>
        <v>130</v>
      </c>
      <c r="J309">
        <v>0</v>
      </c>
    </row>
    <row r="310" spans="6:10" x14ac:dyDescent="0.25">
      <c r="F310" t="s">
        <v>705</v>
      </c>
      <c r="G310" t="s">
        <v>921</v>
      </c>
      <c r="H310" t="str">
        <f t="shared" si="9"/>
        <v>WRP</v>
      </c>
      <c r="I310">
        <f t="shared" si="10"/>
        <v>624</v>
      </c>
      <c r="J310">
        <v>8761</v>
      </c>
    </row>
    <row r="311" spans="6:10" x14ac:dyDescent="0.25">
      <c r="F311" t="s">
        <v>589</v>
      </c>
      <c r="G311" t="s">
        <v>915</v>
      </c>
      <c r="H311" t="str">
        <f t="shared" si="9"/>
        <v>WRP</v>
      </c>
      <c r="I311">
        <f t="shared" si="10"/>
        <v>130</v>
      </c>
      <c r="J311">
        <v>9387</v>
      </c>
    </row>
    <row r="312" spans="6:10" x14ac:dyDescent="0.25">
      <c r="F312" t="s">
        <v>589</v>
      </c>
      <c r="G312" t="s">
        <v>917</v>
      </c>
      <c r="H312" t="str">
        <f t="shared" si="9"/>
        <v>WRP</v>
      </c>
      <c r="I312">
        <f t="shared" si="10"/>
        <v>624</v>
      </c>
      <c r="J312">
        <v>9387</v>
      </c>
    </row>
    <row r="313" spans="6:10" x14ac:dyDescent="0.25">
      <c r="F313" t="s">
        <v>192</v>
      </c>
      <c r="G313" t="s">
        <v>915</v>
      </c>
      <c r="H313" t="str">
        <f t="shared" si="9"/>
        <v>WRP</v>
      </c>
      <c r="I313">
        <f t="shared" si="10"/>
        <v>130</v>
      </c>
      <c r="J313">
        <v>2655</v>
      </c>
    </row>
    <row r="314" spans="6:10" x14ac:dyDescent="0.25">
      <c r="F314" t="s">
        <v>198</v>
      </c>
      <c r="G314" t="s">
        <v>915</v>
      </c>
      <c r="H314" t="str">
        <f t="shared" si="9"/>
        <v>WRP</v>
      </c>
      <c r="I314">
        <f t="shared" si="10"/>
        <v>130</v>
      </c>
      <c r="J314">
        <v>67680</v>
      </c>
    </row>
    <row r="315" spans="6:10" x14ac:dyDescent="0.25">
      <c r="F315" t="s">
        <v>590</v>
      </c>
      <c r="G315" t="s">
        <v>915</v>
      </c>
      <c r="H315" t="str">
        <f t="shared" si="9"/>
        <v>WRP</v>
      </c>
      <c r="I315">
        <f t="shared" si="10"/>
        <v>130</v>
      </c>
      <c r="J315">
        <v>6103</v>
      </c>
    </row>
    <row r="316" spans="6:10" x14ac:dyDescent="0.25">
      <c r="F316" t="s">
        <v>243</v>
      </c>
      <c r="G316" t="s">
        <v>915</v>
      </c>
      <c r="H316" t="str">
        <f t="shared" si="9"/>
        <v>WRP</v>
      </c>
      <c r="I316">
        <f t="shared" si="10"/>
        <v>130</v>
      </c>
      <c r="J316">
        <v>7102</v>
      </c>
    </row>
    <row r="317" spans="6:10" x14ac:dyDescent="0.25">
      <c r="F317" t="s">
        <v>709</v>
      </c>
      <c r="G317" t="s">
        <v>922</v>
      </c>
      <c r="H317" t="str">
        <f t="shared" si="9"/>
        <v>WRP</v>
      </c>
      <c r="I317">
        <f t="shared" si="10"/>
        <v>624</v>
      </c>
      <c r="J317">
        <v>8331</v>
      </c>
    </row>
    <row r="318" spans="6:10" x14ac:dyDescent="0.25">
      <c r="F318" t="s">
        <v>709</v>
      </c>
      <c r="G318" t="s">
        <v>928</v>
      </c>
      <c r="H318" t="str">
        <f t="shared" si="9"/>
        <v>WRP</v>
      </c>
      <c r="I318">
        <f t="shared" si="10"/>
        <v>624</v>
      </c>
      <c r="J318">
        <v>8331</v>
      </c>
    </row>
    <row r="319" spans="6:10" x14ac:dyDescent="0.25">
      <c r="F319" t="s">
        <v>593</v>
      </c>
      <c r="G319" t="s">
        <v>915</v>
      </c>
      <c r="H319" t="str">
        <f t="shared" si="9"/>
        <v>WRP</v>
      </c>
      <c r="I319">
        <f t="shared" si="10"/>
        <v>130</v>
      </c>
      <c r="J319">
        <v>9342</v>
      </c>
    </row>
    <row r="320" spans="6:10" x14ac:dyDescent="0.25">
      <c r="F320" t="s">
        <v>710</v>
      </c>
      <c r="G320" t="s">
        <v>918</v>
      </c>
      <c r="H320" t="str">
        <f t="shared" si="9"/>
        <v>WRP</v>
      </c>
      <c r="I320">
        <f t="shared" si="10"/>
        <v>578</v>
      </c>
      <c r="J320">
        <v>2443</v>
      </c>
    </row>
    <row r="321" spans="6:10" x14ac:dyDescent="0.25">
      <c r="F321" t="s">
        <v>710</v>
      </c>
      <c r="G321" t="s">
        <v>915</v>
      </c>
      <c r="H321" t="str">
        <f t="shared" si="9"/>
        <v>WRP</v>
      </c>
      <c r="I321">
        <f t="shared" si="10"/>
        <v>130</v>
      </c>
      <c r="J321">
        <v>2443</v>
      </c>
    </row>
    <row r="322" spans="6:10" x14ac:dyDescent="0.25">
      <c r="F322" t="s">
        <v>599</v>
      </c>
      <c r="G322" t="s">
        <v>915</v>
      </c>
      <c r="H322" t="str">
        <f t="shared" si="9"/>
        <v>WRP</v>
      </c>
      <c r="I322">
        <f t="shared" si="10"/>
        <v>130</v>
      </c>
      <c r="J322">
        <v>7288</v>
      </c>
    </row>
    <row r="323" spans="6:10" x14ac:dyDescent="0.25">
      <c r="F323" t="s">
        <v>265</v>
      </c>
      <c r="G323" t="s">
        <v>922</v>
      </c>
      <c r="H323" t="str">
        <f t="shared" ref="H323:H386" si="11">IF(LEFT(G323,3)="WRP","WRP","")</f>
        <v>WRP</v>
      </c>
      <c r="I323">
        <f t="shared" ref="I323:I386" si="12">VLOOKUP(G323,$B$2:$D$18,3)</f>
        <v>624</v>
      </c>
      <c r="J323">
        <v>37152</v>
      </c>
    </row>
    <row r="324" spans="6:10" x14ac:dyDescent="0.25">
      <c r="F324" t="s">
        <v>265</v>
      </c>
      <c r="G324" t="s">
        <v>928</v>
      </c>
      <c r="H324" t="str">
        <f t="shared" si="11"/>
        <v>WRP</v>
      </c>
      <c r="I324">
        <f t="shared" si="12"/>
        <v>624</v>
      </c>
      <c r="J324">
        <v>37152</v>
      </c>
    </row>
    <row r="325" spans="6:10" x14ac:dyDescent="0.25">
      <c r="F325" t="s">
        <v>711</v>
      </c>
      <c r="G325" t="s">
        <v>918</v>
      </c>
      <c r="H325" t="str">
        <f t="shared" si="11"/>
        <v>WRP</v>
      </c>
      <c r="I325">
        <f t="shared" si="12"/>
        <v>578</v>
      </c>
      <c r="J325">
        <v>5771</v>
      </c>
    </row>
    <row r="326" spans="6:10" x14ac:dyDescent="0.25">
      <c r="F326" t="s">
        <v>711</v>
      </c>
      <c r="G326" t="s">
        <v>915</v>
      </c>
      <c r="H326" t="str">
        <f t="shared" si="11"/>
        <v>WRP</v>
      </c>
      <c r="I326">
        <f t="shared" si="12"/>
        <v>130</v>
      </c>
      <c r="J326">
        <v>5771</v>
      </c>
    </row>
    <row r="327" spans="6:10" x14ac:dyDescent="0.25">
      <c r="F327" t="s">
        <v>281</v>
      </c>
      <c r="G327" t="s">
        <v>921</v>
      </c>
      <c r="H327" t="str">
        <f t="shared" si="11"/>
        <v>WRP</v>
      </c>
      <c r="I327">
        <f t="shared" si="12"/>
        <v>624</v>
      </c>
      <c r="J327">
        <v>25003</v>
      </c>
    </row>
    <row r="328" spans="6:10" x14ac:dyDescent="0.25">
      <c r="F328" t="s">
        <v>294</v>
      </c>
      <c r="G328" t="s">
        <v>914</v>
      </c>
      <c r="H328" t="str">
        <f t="shared" si="11"/>
        <v>WRP</v>
      </c>
      <c r="I328">
        <f t="shared" si="12"/>
        <v>130</v>
      </c>
      <c r="J328">
        <v>3667</v>
      </c>
    </row>
    <row r="329" spans="6:10" x14ac:dyDescent="0.25">
      <c r="F329" t="s">
        <v>744</v>
      </c>
      <c r="G329" t="s">
        <v>922</v>
      </c>
      <c r="H329" t="str">
        <f t="shared" si="11"/>
        <v>WRP</v>
      </c>
      <c r="I329">
        <f t="shared" si="12"/>
        <v>624</v>
      </c>
      <c r="J329">
        <v>0</v>
      </c>
    </row>
    <row r="330" spans="6:10" x14ac:dyDescent="0.25">
      <c r="F330" t="s">
        <v>309</v>
      </c>
      <c r="G330" t="s">
        <v>918</v>
      </c>
      <c r="H330" t="str">
        <f t="shared" si="11"/>
        <v>WRP</v>
      </c>
      <c r="I330">
        <f t="shared" si="12"/>
        <v>578</v>
      </c>
      <c r="J330">
        <v>6649</v>
      </c>
    </row>
    <row r="331" spans="6:10" x14ac:dyDescent="0.25">
      <c r="F331" t="s">
        <v>314</v>
      </c>
      <c r="G331" t="s">
        <v>924</v>
      </c>
      <c r="H331" t="str">
        <f t="shared" si="11"/>
        <v>WRP</v>
      </c>
      <c r="I331">
        <f t="shared" si="12"/>
        <v>5267</v>
      </c>
      <c r="J331">
        <v>9207</v>
      </c>
    </row>
    <row r="332" spans="6:10" x14ac:dyDescent="0.25">
      <c r="F332" t="s">
        <v>314</v>
      </c>
      <c r="G332" t="s">
        <v>914</v>
      </c>
      <c r="H332" t="str">
        <f t="shared" si="11"/>
        <v>WRP</v>
      </c>
      <c r="I332">
        <f t="shared" si="12"/>
        <v>130</v>
      </c>
      <c r="J332">
        <v>14730</v>
      </c>
    </row>
    <row r="333" spans="6:10" x14ac:dyDescent="0.25">
      <c r="F333" t="s">
        <v>601</v>
      </c>
      <c r="G333" t="s">
        <v>922</v>
      </c>
      <c r="H333" t="str">
        <f t="shared" si="11"/>
        <v>WRP</v>
      </c>
      <c r="I333">
        <f t="shared" si="12"/>
        <v>624</v>
      </c>
      <c r="J333">
        <v>3162</v>
      </c>
    </row>
    <row r="334" spans="6:10" x14ac:dyDescent="0.25">
      <c r="F334" t="s">
        <v>601</v>
      </c>
      <c r="G334" t="s">
        <v>928</v>
      </c>
      <c r="H334" t="str">
        <f t="shared" si="11"/>
        <v>WRP</v>
      </c>
      <c r="I334">
        <f t="shared" si="12"/>
        <v>624</v>
      </c>
      <c r="J334">
        <v>3162</v>
      </c>
    </row>
    <row r="335" spans="6:10" x14ac:dyDescent="0.25">
      <c r="F335" t="s">
        <v>602</v>
      </c>
      <c r="G335" t="s">
        <v>915</v>
      </c>
      <c r="H335" t="str">
        <f t="shared" si="11"/>
        <v>WRP</v>
      </c>
      <c r="I335">
        <f t="shared" si="12"/>
        <v>130</v>
      </c>
      <c r="J335">
        <v>2130</v>
      </c>
    </row>
    <row r="336" spans="6:10" x14ac:dyDescent="0.25">
      <c r="F336" t="s">
        <v>325</v>
      </c>
      <c r="G336" t="s">
        <v>915</v>
      </c>
      <c r="H336" t="str">
        <f t="shared" si="11"/>
        <v>WRP</v>
      </c>
      <c r="I336">
        <f t="shared" si="12"/>
        <v>130</v>
      </c>
      <c r="J336">
        <v>10267</v>
      </c>
    </row>
    <row r="337" spans="6:10" x14ac:dyDescent="0.25">
      <c r="F337" t="s">
        <v>603</v>
      </c>
      <c r="G337" t="s">
        <v>918</v>
      </c>
      <c r="H337" t="str">
        <f t="shared" si="11"/>
        <v>WRP</v>
      </c>
      <c r="I337">
        <f t="shared" si="12"/>
        <v>578</v>
      </c>
      <c r="J337">
        <v>5022</v>
      </c>
    </row>
    <row r="338" spans="6:10" x14ac:dyDescent="0.25">
      <c r="F338" t="s">
        <v>603</v>
      </c>
      <c r="G338" t="s">
        <v>928</v>
      </c>
      <c r="H338" t="str">
        <f t="shared" si="11"/>
        <v>WRP</v>
      </c>
      <c r="I338">
        <f t="shared" si="12"/>
        <v>624</v>
      </c>
      <c r="J338">
        <v>5022</v>
      </c>
    </row>
    <row r="339" spans="6:10" x14ac:dyDescent="0.25">
      <c r="F339" t="s">
        <v>712</v>
      </c>
      <c r="G339" t="s">
        <v>915</v>
      </c>
      <c r="H339" t="str">
        <f t="shared" si="11"/>
        <v>WRP</v>
      </c>
      <c r="I339">
        <f t="shared" si="12"/>
        <v>130</v>
      </c>
      <c r="J339">
        <v>27590</v>
      </c>
    </row>
    <row r="340" spans="6:10" x14ac:dyDescent="0.25">
      <c r="F340" t="s">
        <v>354</v>
      </c>
      <c r="G340" t="s">
        <v>915</v>
      </c>
      <c r="H340" t="str">
        <f t="shared" si="11"/>
        <v>WRP</v>
      </c>
      <c r="I340">
        <f t="shared" si="12"/>
        <v>130</v>
      </c>
      <c r="J340">
        <v>10379</v>
      </c>
    </row>
    <row r="341" spans="6:10" x14ac:dyDescent="0.25">
      <c r="F341" t="s">
        <v>359</v>
      </c>
      <c r="G341" t="s">
        <v>918</v>
      </c>
      <c r="H341" t="str">
        <f t="shared" si="11"/>
        <v>WRP</v>
      </c>
      <c r="I341">
        <f t="shared" si="12"/>
        <v>578</v>
      </c>
      <c r="J341">
        <v>8663</v>
      </c>
    </row>
    <row r="342" spans="6:10" x14ac:dyDescent="0.25">
      <c r="F342" t="s">
        <v>745</v>
      </c>
      <c r="G342" t="s">
        <v>914</v>
      </c>
      <c r="H342" t="str">
        <f t="shared" si="11"/>
        <v>WRP</v>
      </c>
      <c r="I342">
        <f t="shared" si="12"/>
        <v>130</v>
      </c>
      <c r="J342">
        <v>4698</v>
      </c>
    </row>
    <row r="343" spans="6:10" x14ac:dyDescent="0.25">
      <c r="F343" t="s">
        <v>608</v>
      </c>
      <c r="G343" t="s">
        <v>902</v>
      </c>
      <c r="H343" t="str">
        <f t="shared" si="11"/>
        <v/>
      </c>
      <c r="I343" t="e">
        <f t="shared" si="12"/>
        <v>#N/A</v>
      </c>
      <c r="J343">
        <v>2712</v>
      </c>
    </row>
    <row r="344" spans="6:10" x14ac:dyDescent="0.25">
      <c r="F344" t="s">
        <v>714</v>
      </c>
      <c r="G344" t="s">
        <v>922</v>
      </c>
      <c r="H344" t="str">
        <f t="shared" si="11"/>
        <v>WRP</v>
      </c>
      <c r="I344">
        <f t="shared" si="12"/>
        <v>624</v>
      </c>
      <c r="J344">
        <v>2767</v>
      </c>
    </row>
    <row r="345" spans="6:10" x14ac:dyDescent="0.25">
      <c r="F345" t="s">
        <v>715</v>
      </c>
      <c r="G345" t="s">
        <v>918</v>
      </c>
      <c r="H345" t="str">
        <f t="shared" si="11"/>
        <v>WRP</v>
      </c>
      <c r="I345">
        <f t="shared" si="12"/>
        <v>578</v>
      </c>
      <c r="J345">
        <v>2391</v>
      </c>
    </row>
    <row r="346" spans="6:10" x14ac:dyDescent="0.25">
      <c r="F346" t="s">
        <v>716</v>
      </c>
      <c r="G346" t="s">
        <v>918</v>
      </c>
      <c r="H346" t="str">
        <f t="shared" si="11"/>
        <v>WRP</v>
      </c>
      <c r="I346">
        <f t="shared" si="12"/>
        <v>578</v>
      </c>
      <c r="J346">
        <v>3492</v>
      </c>
    </row>
    <row r="347" spans="6:10" x14ac:dyDescent="0.25">
      <c r="F347" t="s">
        <v>716</v>
      </c>
      <c r="G347" t="s">
        <v>915</v>
      </c>
      <c r="H347" t="str">
        <f t="shared" si="11"/>
        <v>WRP</v>
      </c>
      <c r="I347">
        <f t="shared" si="12"/>
        <v>130</v>
      </c>
      <c r="J347">
        <v>3492</v>
      </c>
    </row>
    <row r="348" spans="6:10" x14ac:dyDescent="0.25">
      <c r="F348" t="s">
        <v>619</v>
      </c>
      <c r="G348" t="s">
        <v>922</v>
      </c>
      <c r="H348" t="str">
        <f t="shared" si="11"/>
        <v>WRP</v>
      </c>
      <c r="I348">
        <f t="shared" si="12"/>
        <v>624</v>
      </c>
      <c r="J348">
        <v>12719</v>
      </c>
    </row>
    <row r="349" spans="6:10" x14ac:dyDescent="0.25">
      <c r="F349" t="s">
        <v>717</v>
      </c>
      <c r="G349" t="s">
        <v>918</v>
      </c>
      <c r="H349" t="str">
        <f t="shared" si="11"/>
        <v>WRP</v>
      </c>
      <c r="I349">
        <f t="shared" si="12"/>
        <v>578</v>
      </c>
      <c r="J349">
        <v>7457</v>
      </c>
    </row>
    <row r="350" spans="6:10" x14ac:dyDescent="0.25">
      <c r="F350" t="s">
        <v>717</v>
      </c>
      <c r="G350" t="s">
        <v>928</v>
      </c>
      <c r="H350" t="str">
        <f t="shared" si="11"/>
        <v>WRP</v>
      </c>
      <c r="I350">
        <f t="shared" si="12"/>
        <v>624</v>
      </c>
      <c r="J350">
        <v>7457</v>
      </c>
    </row>
    <row r="351" spans="6:10" x14ac:dyDescent="0.25">
      <c r="F351" t="s">
        <v>620</v>
      </c>
      <c r="G351" t="s">
        <v>915</v>
      </c>
      <c r="H351" t="str">
        <f t="shared" si="11"/>
        <v>WRP</v>
      </c>
      <c r="I351">
        <f t="shared" si="12"/>
        <v>130</v>
      </c>
      <c r="J351">
        <v>828</v>
      </c>
    </row>
    <row r="352" spans="6:10" x14ac:dyDescent="0.25">
      <c r="F352" t="s">
        <v>718</v>
      </c>
      <c r="G352" t="s">
        <v>922</v>
      </c>
      <c r="H352" t="str">
        <f t="shared" si="11"/>
        <v>WRP</v>
      </c>
      <c r="I352">
        <f t="shared" si="12"/>
        <v>624</v>
      </c>
      <c r="J352">
        <v>9326</v>
      </c>
    </row>
    <row r="353" spans="6:10" x14ac:dyDescent="0.25">
      <c r="F353" t="s">
        <v>624</v>
      </c>
      <c r="G353" t="s">
        <v>922</v>
      </c>
      <c r="H353" t="str">
        <f t="shared" si="11"/>
        <v>WRP</v>
      </c>
      <c r="I353">
        <f t="shared" si="12"/>
        <v>624</v>
      </c>
      <c r="J353">
        <v>23610</v>
      </c>
    </row>
    <row r="354" spans="6:10" x14ac:dyDescent="0.25">
      <c r="F354" t="s">
        <v>207</v>
      </c>
      <c r="G354" t="s">
        <v>914</v>
      </c>
      <c r="H354" t="str">
        <f t="shared" si="11"/>
        <v>WRP</v>
      </c>
      <c r="I354">
        <f t="shared" si="12"/>
        <v>130</v>
      </c>
      <c r="J354">
        <v>60</v>
      </c>
    </row>
    <row r="355" spans="6:10" x14ac:dyDescent="0.25">
      <c r="F355" t="s">
        <v>606</v>
      </c>
      <c r="G355" t="s">
        <v>914</v>
      </c>
      <c r="H355" t="str">
        <f t="shared" si="11"/>
        <v>WRP</v>
      </c>
      <c r="I355">
        <f t="shared" si="12"/>
        <v>130</v>
      </c>
      <c r="J355">
        <v>9044</v>
      </c>
    </row>
    <row r="356" spans="6:10" x14ac:dyDescent="0.25">
      <c r="F356" t="s">
        <v>607</v>
      </c>
      <c r="G356" t="s">
        <v>914</v>
      </c>
      <c r="H356" t="str">
        <f t="shared" si="11"/>
        <v>WRP</v>
      </c>
      <c r="I356">
        <f t="shared" si="12"/>
        <v>130</v>
      </c>
      <c r="J356">
        <v>0</v>
      </c>
    </row>
    <row r="357" spans="6:10" x14ac:dyDescent="0.25">
      <c r="F357" t="s">
        <v>984</v>
      </c>
      <c r="G357" t="s">
        <v>922</v>
      </c>
      <c r="H357" t="str">
        <f t="shared" si="11"/>
        <v>WRP</v>
      </c>
      <c r="I357">
        <f t="shared" si="12"/>
        <v>624</v>
      </c>
      <c r="J357">
        <v>0</v>
      </c>
    </row>
    <row r="358" spans="6:10" x14ac:dyDescent="0.25">
      <c r="F358" t="s">
        <v>985</v>
      </c>
      <c r="G358" t="s">
        <v>902</v>
      </c>
      <c r="H358" t="str">
        <f t="shared" si="11"/>
        <v/>
      </c>
      <c r="I358" t="e">
        <f t="shared" si="12"/>
        <v>#N/A</v>
      </c>
      <c r="J358">
        <v>0</v>
      </c>
    </row>
    <row r="359" spans="6:10" x14ac:dyDescent="0.25">
      <c r="F359" t="s">
        <v>986</v>
      </c>
      <c r="G359" t="s">
        <v>922</v>
      </c>
      <c r="H359" t="str">
        <f t="shared" si="11"/>
        <v>WRP</v>
      </c>
      <c r="I359">
        <f t="shared" si="12"/>
        <v>624</v>
      </c>
      <c r="J359">
        <v>0</v>
      </c>
    </row>
    <row r="360" spans="6:10" x14ac:dyDescent="0.25">
      <c r="F360" t="s">
        <v>720</v>
      </c>
      <c r="G360" t="s">
        <v>915</v>
      </c>
      <c r="H360" t="str">
        <f t="shared" si="11"/>
        <v>WRP</v>
      </c>
      <c r="I360">
        <f t="shared" si="12"/>
        <v>130</v>
      </c>
      <c r="J360">
        <v>88663</v>
      </c>
    </row>
    <row r="361" spans="6:10" x14ac:dyDescent="0.25">
      <c r="F361" t="s">
        <v>719</v>
      </c>
      <c r="G361" t="s">
        <v>915</v>
      </c>
      <c r="H361" t="str">
        <f t="shared" si="11"/>
        <v>WRP</v>
      </c>
      <c r="I361">
        <f t="shared" si="12"/>
        <v>130</v>
      </c>
      <c r="J361">
        <v>21881</v>
      </c>
    </row>
    <row r="362" spans="6:10" x14ac:dyDescent="0.25">
      <c r="F362" t="s">
        <v>638</v>
      </c>
      <c r="G362" t="s">
        <v>922</v>
      </c>
      <c r="H362" t="str">
        <f t="shared" si="11"/>
        <v>WRP</v>
      </c>
      <c r="I362">
        <f t="shared" si="12"/>
        <v>624</v>
      </c>
      <c r="J362">
        <v>0</v>
      </c>
    </row>
    <row r="363" spans="6:10" x14ac:dyDescent="0.25">
      <c r="F363" t="s">
        <v>638</v>
      </c>
      <c r="G363" t="s">
        <v>928</v>
      </c>
      <c r="H363" t="str">
        <f t="shared" si="11"/>
        <v>WRP</v>
      </c>
      <c r="I363">
        <f t="shared" si="12"/>
        <v>624</v>
      </c>
      <c r="J363">
        <v>0</v>
      </c>
    </row>
    <row r="364" spans="6:10" x14ac:dyDescent="0.25">
      <c r="F364" t="s">
        <v>721</v>
      </c>
      <c r="G364" t="s">
        <v>915</v>
      </c>
      <c r="H364" t="str">
        <f t="shared" si="11"/>
        <v>WRP</v>
      </c>
      <c r="I364">
        <f t="shared" si="12"/>
        <v>130</v>
      </c>
      <c r="J364">
        <v>94756</v>
      </c>
    </row>
    <row r="365" spans="6:10" x14ac:dyDescent="0.25">
      <c r="F365" t="s">
        <v>722</v>
      </c>
      <c r="G365" t="s">
        <v>922</v>
      </c>
      <c r="H365" t="str">
        <f t="shared" si="11"/>
        <v>WRP</v>
      </c>
      <c r="I365">
        <f t="shared" si="12"/>
        <v>624</v>
      </c>
      <c r="J365">
        <v>0</v>
      </c>
    </row>
    <row r="366" spans="6:10" x14ac:dyDescent="0.25">
      <c r="F366" t="s">
        <v>723</v>
      </c>
      <c r="G366" t="s">
        <v>915</v>
      </c>
      <c r="H366" t="str">
        <f t="shared" si="11"/>
        <v>WRP</v>
      </c>
      <c r="I366">
        <f t="shared" si="12"/>
        <v>130</v>
      </c>
      <c r="J366">
        <v>13035</v>
      </c>
    </row>
    <row r="367" spans="6:10" x14ac:dyDescent="0.25">
      <c r="F367" t="s">
        <v>724</v>
      </c>
      <c r="G367" t="s">
        <v>918</v>
      </c>
      <c r="H367" t="str">
        <f t="shared" si="11"/>
        <v>WRP</v>
      </c>
      <c r="I367">
        <f t="shared" si="12"/>
        <v>578</v>
      </c>
      <c r="J367">
        <v>40577</v>
      </c>
    </row>
    <row r="368" spans="6:10" x14ac:dyDescent="0.25">
      <c r="F368" t="s">
        <v>724</v>
      </c>
      <c r="G368" t="s">
        <v>915</v>
      </c>
      <c r="H368" t="str">
        <f t="shared" si="11"/>
        <v>WRP</v>
      </c>
      <c r="I368">
        <f t="shared" si="12"/>
        <v>130</v>
      </c>
      <c r="J368">
        <v>40577</v>
      </c>
    </row>
    <row r="369" spans="6:10" x14ac:dyDescent="0.25">
      <c r="F369" t="s">
        <v>725</v>
      </c>
      <c r="G369" t="s">
        <v>922</v>
      </c>
      <c r="H369" t="str">
        <f t="shared" si="11"/>
        <v>WRP</v>
      </c>
      <c r="I369">
        <f t="shared" si="12"/>
        <v>624</v>
      </c>
      <c r="J369">
        <v>52650</v>
      </c>
    </row>
    <row r="370" spans="6:10" x14ac:dyDescent="0.25">
      <c r="F370" t="s">
        <v>726</v>
      </c>
      <c r="G370" t="s">
        <v>922</v>
      </c>
      <c r="H370" t="str">
        <f t="shared" si="11"/>
        <v>WRP</v>
      </c>
      <c r="I370">
        <f t="shared" si="12"/>
        <v>624</v>
      </c>
      <c r="J370">
        <v>713</v>
      </c>
    </row>
    <row r="371" spans="6:10" x14ac:dyDescent="0.25">
      <c r="F371" t="s">
        <v>726</v>
      </c>
      <c r="G371" t="s">
        <v>928</v>
      </c>
      <c r="H371" t="str">
        <f t="shared" si="11"/>
        <v>WRP</v>
      </c>
      <c r="I371">
        <f t="shared" si="12"/>
        <v>624</v>
      </c>
      <c r="J371">
        <v>713</v>
      </c>
    </row>
    <row r="372" spans="6:10" x14ac:dyDescent="0.25">
      <c r="F372" t="s">
        <v>727</v>
      </c>
      <c r="G372" t="s">
        <v>918</v>
      </c>
      <c r="H372" t="str">
        <f t="shared" si="11"/>
        <v>WRP</v>
      </c>
      <c r="I372">
        <f t="shared" si="12"/>
        <v>578</v>
      </c>
      <c r="J372">
        <v>2311</v>
      </c>
    </row>
    <row r="373" spans="6:10" x14ac:dyDescent="0.25">
      <c r="F373" t="s">
        <v>727</v>
      </c>
      <c r="G373" t="s">
        <v>928</v>
      </c>
      <c r="H373" t="str">
        <f t="shared" si="11"/>
        <v>WRP</v>
      </c>
      <c r="I373">
        <f t="shared" si="12"/>
        <v>624</v>
      </c>
      <c r="J373">
        <v>2311</v>
      </c>
    </row>
    <row r="374" spans="6:10" x14ac:dyDescent="0.25">
      <c r="F374" t="s">
        <v>667</v>
      </c>
      <c r="G374" t="s">
        <v>915</v>
      </c>
      <c r="H374" t="str">
        <f t="shared" si="11"/>
        <v>WRP</v>
      </c>
      <c r="I374">
        <f t="shared" si="12"/>
        <v>130</v>
      </c>
      <c r="J374">
        <v>2100</v>
      </c>
    </row>
    <row r="375" spans="6:10" x14ac:dyDescent="0.25">
      <c r="F375" t="s">
        <v>787</v>
      </c>
      <c r="G375" t="s">
        <v>925</v>
      </c>
      <c r="H375" t="str">
        <f t="shared" si="11"/>
        <v>WRP</v>
      </c>
      <c r="I375">
        <f t="shared" si="12"/>
        <v>624</v>
      </c>
      <c r="J375">
        <v>1519</v>
      </c>
    </row>
    <row r="376" spans="6:10" x14ac:dyDescent="0.25">
      <c r="F376" t="s">
        <v>925</v>
      </c>
      <c r="G376" t="s">
        <v>914</v>
      </c>
      <c r="H376" t="str">
        <f t="shared" si="11"/>
        <v>WRP</v>
      </c>
      <c r="I376">
        <f t="shared" si="12"/>
        <v>130</v>
      </c>
      <c r="J376">
        <v>1600</v>
      </c>
    </row>
    <row r="377" spans="6:10" x14ac:dyDescent="0.25">
      <c r="F377" t="s">
        <v>787</v>
      </c>
      <c r="G377" t="s">
        <v>914</v>
      </c>
      <c r="H377" t="str">
        <f t="shared" si="11"/>
        <v>WRP</v>
      </c>
      <c r="I377">
        <f t="shared" si="12"/>
        <v>130</v>
      </c>
      <c r="J377">
        <v>30000</v>
      </c>
    </row>
    <row r="378" spans="6:10" x14ac:dyDescent="0.25">
      <c r="F378" t="s">
        <v>671</v>
      </c>
      <c r="G378" t="s">
        <v>918</v>
      </c>
      <c r="H378" t="str">
        <f t="shared" si="11"/>
        <v>WRP</v>
      </c>
      <c r="I378">
        <f t="shared" si="12"/>
        <v>578</v>
      </c>
      <c r="J378">
        <v>400</v>
      </c>
    </row>
    <row r="379" spans="6:10" x14ac:dyDescent="0.25">
      <c r="F379" t="s">
        <v>671</v>
      </c>
      <c r="G379" t="s">
        <v>928</v>
      </c>
      <c r="H379" t="str">
        <f t="shared" si="11"/>
        <v>WRP</v>
      </c>
      <c r="I379">
        <f t="shared" si="12"/>
        <v>624</v>
      </c>
      <c r="J379">
        <v>400</v>
      </c>
    </row>
    <row r="380" spans="6:10" x14ac:dyDescent="0.25">
      <c r="F380" t="s">
        <v>693</v>
      </c>
      <c r="G380" t="s">
        <v>915</v>
      </c>
      <c r="H380" t="str">
        <f t="shared" si="11"/>
        <v>WRP</v>
      </c>
      <c r="I380">
        <f t="shared" si="12"/>
        <v>130</v>
      </c>
      <c r="J380">
        <v>400</v>
      </c>
    </row>
    <row r="381" spans="6:10" x14ac:dyDescent="0.25">
      <c r="F381" t="s">
        <v>40</v>
      </c>
      <c r="G381" t="s">
        <v>915</v>
      </c>
      <c r="H381" t="str">
        <f t="shared" si="11"/>
        <v>WRP</v>
      </c>
      <c r="I381">
        <f t="shared" si="12"/>
        <v>130</v>
      </c>
      <c r="J381">
        <v>5375</v>
      </c>
    </row>
    <row r="382" spans="6:10" x14ac:dyDescent="0.25">
      <c r="F382" t="s">
        <v>780</v>
      </c>
      <c r="G382" t="s">
        <v>918</v>
      </c>
      <c r="H382" t="str">
        <f t="shared" si="11"/>
        <v>WRP</v>
      </c>
      <c r="I382">
        <f t="shared" si="12"/>
        <v>578</v>
      </c>
      <c r="J382">
        <v>8200</v>
      </c>
    </row>
    <row r="383" spans="6:10" x14ac:dyDescent="0.25">
      <c r="F383" t="s">
        <v>672</v>
      </c>
      <c r="G383" t="s">
        <v>918</v>
      </c>
      <c r="H383" t="str">
        <f t="shared" si="11"/>
        <v>WRP</v>
      </c>
      <c r="I383">
        <f t="shared" si="12"/>
        <v>578</v>
      </c>
      <c r="J383">
        <v>0</v>
      </c>
    </row>
    <row r="384" spans="6:10" x14ac:dyDescent="0.25">
      <c r="F384" t="s">
        <v>673</v>
      </c>
      <c r="G384" t="s">
        <v>918</v>
      </c>
      <c r="H384" t="str">
        <f t="shared" si="11"/>
        <v>WRP</v>
      </c>
      <c r="I384">
        <f t="shared" si="12"/>
        <v>578</v>
      </c>
      <c r="J384">
        <v>0</v>
      </c>
    </row>
    <row r="385" spans="6:10" x14ac:dyDescent="0.25">
      <c r="F385" t="s">
        <v>728</v>
      </c>
      <c r="G385" t="s">
        <v>922</v>
      </c>
      <c r="H385" t="str">
        <f t="shared" si="11"/>
        <v>WRP</v>
      </c>
      <c r="I385">
        <f t="shared" si="12"/>
        <v>624</v>
      </c>
      <c r="J385">
        <v>520</v>
      </c>
    </row>
    <row r="386" spans="6:10" x14ac:dyDescent="0.25">
      <c r="F386" t="s">
        <v>728</v>
      </c>
      <c r="G386" t="s">
        <v>928</v>
      </c>
      <c r="H386" t="str">
        <f t="shared" si="11"/>
        <v>WRP</v>
      </c>
      <c r="I386">
        <f t="shared" si="12"/>
        <v>624</v>
      </c>
      <c r="J386">
        <v>520</v>
      </c>
    </row>
    <row r="387" spans="6:10" x14ac:dyDescent="0.25">
      <c r="F387" t="s">
        <v>188</v>
      </c>
      <c r="G387" t="s">
        <v>922</v>
      </c>
      <c r="H387" t="str">
        <f t="shared" ref="H387:H450" si="13">IF(LEFT(G387,3)="WRP","WRP","")</f>
        <v>WRP</v>
      </c>
      <c r="I387">
        <f t="shared" ref="I387:I450" si="14">VLOOKUP(G387,$B$2:$D$18,3)</f>
        <v>624</v>
      </c>
      <c r="J387">
        <v>2357</v>
      </c>
    </row>
    <row r="388" spans="6:10" x14ac:dyDescent="0.25">
      <c r="F388" t="s">
        <v>188</v>
      </c>
      <c r="G388" t="s">
        <v>928</v>
      </c>
      <c r="H388" t="str">
        <f t="shared" si="13"/>
        <v>WRP</v>
      </c>
      <c r="I388">
        <f t="shared" si="14"/>
        <v>624</v>
      </c>
      <c r="J388">
        <v>2357</v>
      </c>
    </row>
    <row r="389" spans="6:10" x14ac:dyDescent="0.25">
      <c r="F389" t="s">
        <v>678</v>
      </c>
      <c r="G389" t="s">
        <v>915</v>
      </c>
      <c r="H389" t="str">
        <f t="shared" si="13"/>
        <v>WRP</v>
      </c>
      <c r="I389">
        <f t="shared" si="14"/>
        <v>130</v>
      </c>
      <c r="J389">
        <v>0</v>
      </c>
    </row>
    <row r="390" spans="6:10" x14ac:dyDescent="0.25">
      <c r="F390" t="s">
        <v>679</v>
      </c>
      <c r="G390" t="s">
        <v>915</v>
      </c>
      <c r="H390" t="str">
        <f t="shared" si="13"/>
        <v>WRP</v>
      </c>
      <c r="I390">
        <f t="shared" si="14"/>
        <v>130</v>
      </c>
      <c r="J390">
        <v>700</v>
      </c>
    </row>
    <row r="391" spans="6:10" x14ac:dyDescent="0.25">
      <c r="F391" t="s">
        <v>781</v>
      </c>
      <c r="G391" t="s">
        <v>915</v>
      </c>
      <c r="H391" t="str">
        <f t="shared" si="13"/>
        <v>WRP</v>
      </c>
      <c r="I391">
        <f t="shared" si="14"/>
        <v>130</v>
      </c>
      <c r="J391">
        <v>0</v>
      </c>
    </row>
    <row r="392" spans="6:10" x14ac:dyDescent="0.25">
      <c r="F392" t="s">
        <v>782</v>
      </c>
      <c r="G392" t="s">
        <v>915</v>
      </c>
      <c r="H392" t="str">
        <f t="shared" si="13"/>
        <v>WRP</v>
      </c>
      <c r="I392">
        <f t="shared" si="14"/>
        <v>130</v>
      </c>
      <c r="J392">
        <v>0</v>
      </c>
    </row>
    <row r="393" spans="6:10" x14ac:dyDescent="0.25">
      <c r="F393" t="s">
        <v>680</v>
      </c>
      <c r="G393" t="s">
        <v>916</v>
      </c>
      <c r="H393" t="str">
        <f t="shared" si="13"/>
        <v>WRP</v>
      </c>
      <c r="I393">
        <f t="shared" si="14"/>
        <v>399</v>
      </c>
      <c r="J393">
        <v>640</v>
      </c>
    </row>
    <row r="394" spans="6:10" x14ac:dyDescent="0.25">
      <c r="F394" t="s">
        <v>681</v>
      </c>
      <c r="G394" t="s">
        <v>915</v>
      </c>
      <c r="H394" t="str">
        <f t="shared" si="13"/>
        <v>WRP</v>
      </c>
      <c r="I394">
        <f t="shared" si="14"/>
        <v>130</v>
      </c>
      <c r="J394">
        <v>3520</v>
      </c>
    </row>
    <row r="395" spans="6:10" x14ac:dyDescent="0.25">
      <c r="F395" t="s">
        <v>682</v>
      </c>
      <c r="G395" t="s">
        <v>922</v>
      </c>
      <c r="H395" t="str">
        <f t="shared" si="13"/>
        <v>WRP</v>
      </c>
      <c r="I395">
        <f t="shared" si="14"/>
        <v>624</v>
      </c>
      <c r="J395">
        <v>2055</v>
      </c>
    </row>
    <row r="396" spans="6:10" x14ac:dyDescent="0.25">
      <c r="F396" t="s">
        <v>682</v>
      </c>
      <c r="G396" t="s">
        <v>928</v>
      </c>
      <c r="H396" t="str">
        <f t="shared" si="13"/>
        <v>WRP</v>
      </c>
      <c r="I396">
        <f t="shared" si="14"/>
        <v>624</v>
      </c>
      <c r="J396">
        <v>2055</v>
      </c>
    </row>
    <row r="397" spans="6:10" x14ac:dyDescent="0.25">
      <c r="F397" t="s">
        <v>683</v>
      </c>
      <c r="G397" t="s">
        <v>918</v>
      </c>
      <c r="H397" t="str">
        <f t="shared" si="13"/>
        <v>WRP</v>
      </c>
      <c r="I397">
        <f t="shared" si="14"/>
        <v>578</v>
      </c>
      <c r="J397">
        <v>0</v>
      </c>
    </row>
    <row r="398" spans="6:10" x14ac:dyDescent="0.25">
      <c r="F398" t="s">
        <v>686</v>
      </c>
      <c r="G398" t="s">
        <v>918</v>
      </c>
      <c r="H398" t="str">
        <f t="shared" si="13"/>
        <v>WRP</v>
      </c>
      <c r="I398">
        <f t="shared" si="14"/>
        <v>578</v>
      </c>
      <c r="J398">
        <v>0</v>
      </c>
    </row>
    <row r="399" spans="6:10" x14ac:dyDescent="0.25">
      <c r="F399" t="s">
        <v>729</v>
      </c>
      <c r="G399" t="s">
        <v>922</v>
      </c>
      <c r="H399" t="str">
        <f t="shared" si="13"/>
        <v>WRP</v>
      </c>
      <c r="I399">
        <f t="shared" si="14"/>
        <v>624</v>
      </c>
      <c r="J399">
        <v>2594</v>
      </c>
    </row>
    <row r="400" spans="6:10" x14ac:dyDescent="0.25">
      <c r="F400" t="s">
        <v>729</v>
      </c>
      <c r="G400" t="s">
        <v>928</v>
      </c>
      <c r="H400" t="str">
        <f t="shared" si="13"/>
        <v>WRP</v>
      </c>
      <c r="I400">
        <f t="shared" si="14"/>
        <v>624</v>
      </c>
      <c r="J400">
        <v>2594</v>
      </c>
    </row>
    <row r="401" spans="6:10" x14ac:dyDescent="0.25">
      <c r="F401" t="s">
        <v>668</v>
      </c>
      <c r="G401" t="s">
        <v>915</v>
      </c>
      <c r="H401" t="str">
        <f t="shared" si="13"/>
        <v>WRP</v>
      </c>
      <c r="I401">
        <f t="shared" si="14"/>
        <v>130</v>
      </c>
      <c r="J401">
        <v>0</v>
      </c>
    </row>
    <row r="402" spans="6:10" x14ac:dyDescent="0.25">
      <c r="F402" t="s">
        <v>669</v>
      </c>
      <c r="G402" t="s">
        <v>915</v>
      </c>
      <c r="H402" t="str">
        <f t="shared" si="13"/>
        <v>WRP</v>
      </c>
      <c r="I402">
        <f t="shared" si="14"/>
        <v>130</v>
      </c>
      <c r="J402">
        <v>0</v>
      </c>
    </row>
    <row r="403" spans="6:10" x14ac:dyDescent="0.25">
      <c r="F403" t="s">
        <v>687</v>
      </c>
      <c r="G403" t="s">
        <v>922</v>
      </c>
      <c r="H403" t="str">
        <f t="shared" si="13"/>
        <v>WRP</v>
      </c>
      <c r="I403">
        <f t="shared" si="14"/>
        <v>624</v>
      </c>
      <c r="J403">
        <v>900</v>
      </c>
    </row>
    <row r="404" spans="6:10" x14ac:dyDescent="0.25">
      <c r="F404" t="s">
        <v>349</v>
      </c>
      <c r="G404" t="s">
        <v>922</v>
      </c>
      <c r="H404" t="str">
        <f t="shared" si="13"/>
        <v>WRP</v>
      </c>
      <c r="I404">
        <f t="shared" si="14"/>
        <v>624</v>
      </c>
      <c r="J404">
        <v>600</v>
      </c>
    </row>
    <row r="405" spans="6:10" x14ac:dyDescent="0.25">
      <c r="F405" t="s">
        <v>688</v>
      </c>
      <c r="G405" t="s">
        <v>918</v>
      </c>
      <c r="H405" t="str">
        <f t="shared" si="13"/>
        <v>WRP</v>
      </c>
      <c r="I405">
        <f t="shared" si="14"/>
        <v>578</v>
      </c>
      <c r="J405">
        <v>2427</v>
      </c>
    </row>
    <row r="406" spans="6:10" x14ac:dyDescent="0.25">
      <c r="F406" t="s">
        <v>688</v>
      </c>
      <c r="G406" t="s">
        <v>928</v>
      </c>
      <c r="H406" t="str">
        <f t="shared" si="13"/>
        <v>WRP</v>
      </c>
      <c r="I406">
        <f t="shared" si="14"/>
        <v>624</v>
      </c>
      <c r="J406">
        <v>2427</v>
      </c>
    </row>
    <row r="407" spans="6:10" x14ac:dyDescent="0.25">
      <c r="F407" t="s">
        <v>689</v>
      </c>
      <c r="G407" t="s">
        <v>915</v>
      </c>
      <c r="H407" t="str">
        <f t="shared" si="13"/>
        <v>WRP</v>
      </c>
      <c r="I407">
        <f t="shared" si="14"/>
        <v>130</v>
      </c>
      <c r="J407">
        <v>0</v>
      </c>
    </row>
    <row r="408" spans="6:10" x14ac:dyDescent="0.25">
      <c r="F408" t="s">
        <v>695</v>
      </c>
      <c r="G408" t="s">
        <v>922</v>
      </c>
      <c r="H408" t="str">
        <f t="shared" si="13"/>
        <v>WRP</v>
      </c>
      <c r="I408">
        <f t="shared" si="14"/>
        <v>624</v>
      </c>
      <c r="J408">
        <v>0</v>
      </c>
    </row>
    <row r="409" spans="6:10" x14ac:dyDescent="0.25">
      <c r="F409" t="s">
        <v>122</v>
      </c>
      <c r="G409" t="s">
        <v>922</v>
      </c>
      <c r="H409" t="str">
        <f t="shared" si="13"/>
        <v>WRP</v>
      </c>
      <c r="I409">
        <f t="shared" si="14"/>
        <v>624</v>
      </c>
      <c r="J409">
        <v>14807</v>
      </c>
    </row>
    <row r="410" spans="6:10" x14ac:dyDescent="0.25">
      <c r="F410" t="s">
        <v>806</v>
      </c>
      <c r="G410" t="s">
        <v>915</v>
      </c>
      <c r="H410" t="str">
        <f t="shared" si="13"/>
        <v>WRP</v>
      </c>
      <c r="I410">
        <f t="shared" si="14"/>
        <v>130</v>
      </c>
      <c r="J410">
        <v>8113</v>
      </c>
    </row>
    <row r="411" spans="6:10" x14ac:dyDescent="0.25">
      <c r="F411" t="s">
        <v>804</v>
      </c>
      <c r="G411" t="s">
        <v>915</v>
      </c>
      <c r="H411" t="str">
        <f t="shared" si="13"/>
        <v>WRP</v>
      </c>
      <c r="I411">
        <f t="shared" si="14"/>
        <v>130</v>
      </c>
      <c r="J411">
        <v>5482</v>
      </c>
    </row>
    <row r="412" spans="6:10" x14ac:dyDescent="0.25">
      <c r="F412" t="s">
        <v>797</v>
      </c>
      <c r="G412" t="s">
        <v>915</v>
      </c>
      <c r="H412" t="str">
        <f t="shared" si="13"/>
        <v>WRP</v>
      </c>
      <c r="I412">
        <f t="shared" si="14"/>
        <v>130</v>
      </c>
      <c r="J412">
        <v>1406</v>
      </c>
    </row>
    <row r="413" spans="6:10" x14ac:dyDescent="0.25">
      <c r="F413" t="s">
        <v>798</v>
      </c>
      <c r="G413" t="s">
        <v>915</v>
      </c>
      <c r="H413" t="str">
        <f t="shared" si="13"/>
        <v>WRP</v>
      </c>
      <c r="I413">
        <f t="shared" si="14"/>
        <v>130</v>
      </c>
      <c r="J413">
        <v>66</v>
      </c>
    </row>
    <row r="414" spans="6:10" x14ac:dyDescent="0.25">
      <c r="F414" t="s">
        <v>803</v>
      </c>
      <c r="G414" t="s">
        <v>921</v>
      </c>
      <c r="H414" t="str">
        <f t="shared" si="13"/>
        <v>WRP</v>
      </c>
      <c r="I414">
        <f t="shared" si="14"/>
        <v>624</v>
      </c>
      <c r="J414">
        <v>0</v>
      </c>
    </row>
    <row r="415" spans="6:10" x14ac:dyDescent="0.25">
      <c r="F415" t="s">
        <v>801</v>
      </c>
      <c r="G415" t="s">
        <v>922</v>
      </c>
      <c r="H415" t="str">
        <f t="shared" si="13"/>
        <v>WRP</v>
      </c>
      <c r="I415">
        <f t="shared" si="14"/>
        <v>624</v>
      </c>
      <c r="J415">
        <v>558</v>
      </c>
    </row>
    <row r="416" spans="6:10" x14ac:dyDescent="0.25">
      <c r="F416" t="s">
        <v>800</v>
      </c>
      <c r="G416" t="s">
        <v>915</v>
      </c>
      <c r="H416" t="str">
        <f t="shared" si="13"/>
        <v>WRP</v>
      </c>
      <c r="I416">
        <f t="shared" si="14"/>
        <v>130</v>
      </c>
      <c r="J416">
        <v>13355</v>
      </c>
    </row>
    <row r="417" spans="6:10" x14ac:dyDescent="0.25">
      <c r="F417" t="s">
        <v>799</v>
      </c>
      <c r="G417" t="s">
        <v>915</v>
      </c>
      <c r="H417" t="str">
        <f t="shared" si="13"/>
        <v>WRP</v>
      </c>
      <c r="I417">
        <f t="shared" si="14"/>
        <v>130</v>
      </c>
      <c r="J417">
        <v>168</v>
      </c>
    </row>
    <row r="418" spans="6:10" x14ac:dyDescent="0.25">
      <c r="F418" t="s">
        <v>805</v>
      </c>
      <c r="G418" t="s">
        <v>914</v>
      </c>
      <c r="H418" t="str">
        <f t="shared" si="13"/>
        <v>WRP</v>
      </c>
      <c r="I418">
        <f t="shared" si="14"/>
        <v>130</v>
      </c>
      <c r="J418">
        <v>15000</v>
      </c>
    </row>
    <row r="419" spans="6:10" x14ac:dyDescent="0.25">
      <c r="F419" t="s">
        <v>915</v>
      </c>
      <c r="G419" t="s">
        <v>902</v>
      </c>
      <c r="H419" t="str">
        <f t="shared" si="13"/>
        <v/>
      </c>
      <c r="I419" t="e">
        <f t="shared" si="14"/>
        <v>#N/A</v>
      </c>
      <c r="J419">
        <v>644595</v>
      </c>
    </row>
    <row r="420" spans="6:10" x14ac:dyDescent="0.25">
      <c r="F420" t="s">
        <v>912</v>
      </c>
      <c r="G420" t="s">
        <v>914</v>
      </c>
      <c r="H420" t="str">
        <f t="shared" si="13"/>
        <v>WRP</v>
      </c>
      <c r="I420">
        <f t="shared" si="14"/>
        <v>130</v>
      </c>
      <c r="J420">
        <v>9948</v>
      </c>
    </row>
    <row r="421" spans="6:10" x14ac:dyDescent="0.25">
      <c r="F421" t="s">
        <v>913</v>
      </c>
      <c r="G421" t="s">
        <v>914</v>
      </c>
      <c r="H421" t="str">
        <f t="shared" si="13"/>
        <v>WRP</v>
      </c>
      <c r="I421">
        <f t="shared" si="14"/>
        <v>130</v>
      </c>
      <c r="J421">
        <v>33144</v>
      </c>
    </row>
    <row r="422" spans="6:10" x14ac:dyDescent="0.25">
      <c r="F422" t="s">
        <v>927</v>
      </c>
      <c r="G422" t="s">
        <v>914</v>
      </c>
      <c r="H422" t="str">
        <f t="shared" si="13"/>
        <v>WRP</v>
      </c>
      <c r="I422">
        <f t="shared" si="14"/>
        <v>130</v>
      </c>
      <c r="J422">
        <v>88392</v>
      </c>
    </row>
    <row r="423" spans="6:10" x14ac:dyDescent="0.25">
      <c r="F423" t="s">
        <v>914</v>
      </c>
      <c r="G423" t="s">
        <v>902</v>
      </c>
      <c r="H423" t="str">
        <f t="shared" si="13"/>
        <v/>
      </c>
      <c r="I423" t="e">
        <f t="shared" si="14"/>
        <v>#N/A</v>
      </c>
      <c r="J423">
        <v>503000</v>
      </c>
    </row>
    <row r="424" spans="6:10" x14ac:dyDescent="0.25">
      <c r="F424" t="s">
        <v>917</v>
      </c>
      <c r="G424" t="s">
        <v>915</v>
      </c>
      <c r="H424" t="str">
        <f t="shared" si="13"/>
        <v>WRP</v>
      </c>
      <c r="I424">
        <f t="shared" si="14"/>
        <v>130</v>
      </c>
      <c r="J424">
        <v>27624</v>
      </c>
    </row>
    <row r="425" spans="6:10" x14ac:dyDescent="0.25">
      <c r="F425" t="s">
        <v>918</v>
      </c>
      <c r="G425" t="s">
        <v>915</v>
      </c>
      <c r="H425" t="str">
        <f t="shared" si="13"/>
        <v>WRP</v>
      </c>
      <c r="I425">
        <f t="shared" si="14"/>
        <v>130</v>
      </c>
      <c r="J425">
        <v>41436</v>
      </c>
    </row>
    <row r="426" spans="6:10" x14ac:dyDescent="0.25">
      <c r="F426" t="s">
        <v>923</v>
      </c>
      <c r="G426" t="s">
        <v>915</v>
      </c>
      <c r="H426" t="str">
        <f t="shared" si="13"/>
        <v>WRP</v>
      </c>
      <c r="I426">
        <f t="shared" si="14"/>
        <v>130</v>
      </c>
      <c r="J426">
        <v>110484</v>
      </c>
    </row>
    <row r="427" spans="6:10" x14ac:dyDescent="0.25">
      <c r="F427" t="s">
        <v>921</v>
      </c>
      <c r="G427" t="s">
        <v>923</v>
      </c>
      <c r="H427" t="str">
        <f t="shared" si="13"/>
        <v>WRP</v>
      </c>
      <c r="I427">
        <f t="shared" si="14"/>
        <v>624</v>
      </c>
      <c r="J427">
        <v>16572</v>
      </c>
    </row>
    <row r="428" spans="6:10" x14ac:dyDescent="0.25">
      <c r="F428" t="s">
        <v>928</v>
      </c>
      <c r="G428" t="s">
        <v>915</v>
      </c>
      <c r="H428" t="str">
        <f t="shared" si="13"/>
        <v>WRP</v>
      </c>
      <c r="I428">
        <f t="shared" si="14"/>
        <v>130</v>
      </c>
      <c r="J428">
        <v>16572</v>
      </c>
    </row>
    <row r="429" spans="6:10" x14ac:dyDescent="0.25">
      <c r="F429" t="s">
        <v>843</v>
      </c>
      <c r="G429" t="s">
        <v>265</v>
      </c>
      <c r="H429" t="str">
        <f t="shared" si="13"/>
        <v/>
      </c>
      <c r="I429" t="e">
        <f t="shared" si="14"/>
        <v>#N/A</v>
      </c>
      <c r="J429">
        <v>2380</v>
      </c>
    </row>
    <row r="430" spans="6:10" x14ac:dyDescent="0.25">
      <c r="F430" t="s">
        <v>896</v>
      </c>
      <c r="G430" t="s">
        <v>727</v>
      </c>
      <c r="H430" t="str">
        <f t="shared" si="13"/>
        <v/>
      </c>
      <c r="I430" t="e">
        <f t="shared" si="14"/>
        <v>#N/A</v>
      </c>
      <c r="J430">
        <v>67</v>
      </c>
    </row>
    <row r="431" spans="6:10" x14ac:dyDescent="0.25">
      <c r="F431" t="s">
        <v>897</v>
      </c>
      <c r="G431" t="s">
        <v>188</v>
      </c>
      <c r="H431" t="str">
        <f t="shared" si="13"/>
        <v/>
      </c>
      <c r="I431" t="e">
        <f t="shared" si="14"/>
        <v>#N/A</v>
      </c>
      <c r="J431">
        <v>101</v>
      </c>
    </row>
    <row r="432" spans="6:10" x14ac:dyDescent="0.25">
      <c r="F432" t="s">
        <v>904</v>
      </c>
      <c r="G432" t="s">
        <v>682</v>
      </c>
      <c r="H432" t="str">
        <f t="shared" si="13"/>
        <v/>
      </c>
      <c r="I432" t="e">
        <f t="shared" si="14"/>
        <v>#N/A</v>
      </c>
      <c r="J432">
        <v>167</v>
      </c>
    </row>
    <row r="433" spans="6:10" x14ac:dyDescent="0.25">
      <c r="F433" t="s">
        <v>881</v>
      </c>
      <c r="G433" t="s">
        <v>601</v>
      </c>
      <c r="H433" t="str">
        <f t="shared" si="13"/>
        <v/>
      </c>
      <c r="I433" t="e">
        <f t="shared" si="14"/>
        <v>#N/A</v>
      </c>
      <c r="J433">
        <v>228</v>
      </c>
    </row>
    <row r="434" spans="6:10" x14ac:dyDescent="0.25">
      <c r="F434" t="s">
        <v>907</v>
      </c>
      <c r="G434" t="s">
        <v>281</v>
      </c>
      <c r="H434" t="str">
        <f t="shared" si="13"/>
        <v/>
      </c>
      <c r="I434" t="e">
        <f t="shared" si="14"/>
        <v>#N/A</v>
      </c>
      <c r="J434">
        <v>3237</v>
      </c>
    </row>
    <row r="435" spans="6:10" x14ac:dyDescent="0.25">
      <c r="F435" t="s">
        <v>857</v>
      </c>
      <c r="G435" t="s">
        <v>721</v>
      </c>
      <c r="H435" t="str">
        <f t="shared" si="13"/>
        <v/>
      </c>
      <c r="I435" t="e">
        <f t="shared" si="14"/>
        <v>#N/A</v>
      </c>
      <c r="J435">
        <v>190</v>
      </c>
    </row>
    <row r="436" spans="6:10" x14ac:dyDescent="0.25">
      <c r="F436" t="s">
        <v>876</v>
      </c>
      <c r="G436" t="s">
        <v>25</v>
      </c>
      <c r="H436" t="str">
        <f t="shared" si="13"/>
        <v/>
      </c>
      <c r="I436" t="e">
        <f t="shared" si="14"/>
        <v>#N/A</v>
      </c>
      <c r="J436">
        <v>5059</v>
      </c>
    </row>
    <row r="437" spans="6:10" x14ac:dyDescent="0.25">
      <c r="F437" t="s">
        <v>876</v>
      </c>
      <c r="G437" t="s">
        <v>122</v>
      </c>
      <c r="H437" t="str">
        <f t="shared" si="13"/>
        <v/>
      </c>
      <c r="I437" t="e">
        <f t="shared" si="14"/>
        <v>#N/A</v>
      </c>
      <c r="J437">
        <v>6983</v>
      </c>
    </row>
    <row r="438" spans="6:10" x14ac:dyDescent="0.25">
      <c r="F438" t="s">
        <v>876</v>
      </c>
      <c r="G438" t="s">
        <v>719</v>
      </c>
      <c r="H438" t="str">
        <f t="shared" si="13"/>
        <v/>
      </c>
      <c r="I438" t="e">
        <f t="shared" si="14"/>
        <v>#N/A</v>
      </c>
      <c r="J438">
        <v>1672</v>
      </c>
    </row>
    <row r="439" spans="6:10" x14ac:dyDescent="0.25">
      <c r="F439" t="s">
        <v>917</v>
      </c>
      <c r="G439" t="s">
        <v>853</v>
      </c>
      <c r="H439" t="str">
        <f t="shared" si="13"/>
        <v/>
      </c>
      <c r="I439" t="e">
        <f t="shared" si="14"/>
        <v>#N/A</v>
      </c>
      <c r="J439">
        <v>27624</v>
      </c>
    </row>
    <row r="440" spans="6:10" x14ac:dyDescent="0.25">
      <c r="F440" t="s">
        <v>853</v>
      </c>
      <c r="G440" t="s">
        <v>909</v>
      </c>
      <c r="H440" t="str">
        <f t="shared" si="13"/>
        <v/>
      </c>
      <c r="I440" t="e">
        <f t="shared" si="14"/>
        <v>#N/A</v>
      </c>
      <c r="J440">
        <v>5000001</v>
      </c>
    </row>
    <row r="441" spans="6:10" x14ac:dyDescent="0.25">
      <c r="F441" t="s">
        <v>909</v>
      </c>
      <c r="G441" t="s">
        <v>902</v>
      </c>
      <c r="H441" t="str">
        <f t="shared" si="13"/>
        <v/>
      </c>
      <c r="I441" t="e">
        <f t="shared" si="14"/>
        <v>#N/A</v>
      </c>
      <c r="J441">
        <v>300001</v>
      </c>
    </row>
    <row r="442" spans="6:10" x14ac:dyDescent="0.25">
      <c r="F442" t="s">
        <v>738</v>
      </c>
      <c r="G442" t="s">
        <v>909</v>
      </c>
      <c r="H442" t="str">
        <f t="shared" si="13"/>
        <v/>
      </c>
      <c r="I442" t="e">
        <f t="shared" si="14"/>
        <v>#N/A</v>
      </c>
      <c r="J442">
        <v>5000001</v>
      </c>
    </row>
    <row r="443" spans="6:10" x14ac:dyDescent="0.25">
      <c r="F443" t="s">
        <v>923</v>
      </c>
      <c r="G443" t="s">
        <v>864</v>
      </c>
      <c r="H443" t="str">
        <f t="shared" si="13"/>
        <v/>
      </c>
      <c r="I443" t="e">
        <f t="shared" si="14"/>
        <v>#N/A</v>
      </c>
      <c r="J443">
        <v>110484</v>
      </c>
    </row>
    <row r="444" spans="6:10" x14ac:dyDescent="0.25">
      <c r="F444" t="s">
        <v>922</v>
      </c>
      <c r="G444" t="s">
        <v>879</v>
      </c>
      <c r="H444" t="str">
        <f t="shared" si="13"/>
        <v/>
      </c>
      <c r="I444" t="e">
        <f t="shared" si="14"/>
        <v>#N/A</v>
      </c>
      <c r="J444">
        <v>110484</v>
      </c>
    </row>
    <row r="445" spans="6:10" x14ac:dyDescent="0.25">
      <c r="F445" t="s">
        <v>879</v>
      </c>
      <c r="G445" t="s">
        <v>779</v>
      </c>
      <c r="H445" t="str">
        <f t="shared" si="13"/>
        <v/>
      </c>
      <c r="I445" t="e">
        <f t="shared" si="14"/>
        <v>#N/A</v>
      </c>
      <c r="J445">
        <v>5000001</v>
      </c>
    </row>
    <row r="446" spans="6:10" x14ac:dyDescent="0.25">
      <c r="F446" t="s">
        <v>877</v>
      </c>
      <c r="G446" t="s">
        <v>835</v>
      </c>
      <c r="H446" t="str">
        <f t="shared" si="13"/>
        <v/>
      </c>
      <c r="I446" t="e">
        <f t="shared" si="14"/>
        <v>#N/A</v>
      </c>
      <c r="J446">
        <v>252000</v>
      </c>
    </row>
    <row r="447" spans="6:10" x14ac:dyDescent="0.25">
      <c r="F447" t="s">
        <v>876</v>
      </c>
      <c r="G447" t="s">
        <v>908</v>
      </c>
      <c r="H447" t="str">
        <f t="shared" si="13"/>
        <v/>
      </c>
      <c r="I447" t="e">
        <f t="shared" si="14"/>
        <v>#N/A</v>
      </c>
      <c r="J447">
        <v>5000001</v>
      </c>
    </row>
    <row r="448" spans="6:10" x14ac:dyDescent="0.25">
      <c r="F448" t="s">
        <v>908</v>
      </c>
      <c r="G448" t="s">
        <v>773</v>
      </c>
      <c r="H448" t="str">
        <f t="shared" si="13"/>
        <v/>
      </c>
      <c r="I448" t="e">
        <f t="shared" si="14"/>
        <v>#N/A</v>
      </c>
      <c r="J448">
        <v>5000001</v>
      </c>
    </row>
    <row r="449" spans="6:10" x14ac:dyDescent="0.25">
      <c r="F449" t="s">
        <v>773</v>
      </c>
      <c r="G449" t="s">
        <v>878</v>
      </c>
      <c r="H449" t="str">
        <f t="shared" si="13"/>
        <v/>
      </c>
      <c r="I449" t="e">
        <f t="shared" si="14"/>
        <v>#N/A</v>
      </c>
      <c r="J449">
        <v>5000001</v>
      </c>
    </row>
    <row r="450" spans="6:10" x14ac:dyDescent="0.25">
      <c r="F450" t="s">
        <v>735</v>
      </c>
      <c r="G450" t="s">
        <v>878</v>
      </c>
      <c r="H450" t="str">
        <f t="shared" si="13"/>
        <v/>
      </c>
      <c r="I450" t="e">
        <f t="shared" si="14"/>
        <v>#N/A</v>
      </c>
      <c r="J450">
        <v>5000001</v>
      </c>
    </row>
    <row r="451" spans="6:10" x14ac:dyDescent="0.25">
      <c r="F451" t="s">
        <v>889</v>
      </c>
      <c r="G451" t="s">
        <v>888</v>
      </c>
      <c r="H451" t="str">
        <f t="shared" ref="H451:H514" si="15">IF(LEFT(G451,3)="WRP","WRP","")</f>
        <v/>
      </c>
      <c r="I451" t="e">
        <f t="shared" ref="I451:I514" si="16">VLOOKUP(G451,$B$2:$D$18,3)</f>
        <v>#N/A</v>
      </c>
      <c r="J451">
        <v>5000001</v>
      </c>
    </row>
    <row r="452" spans="6:10" x14ac:dyDescent="0.25">
      <c r="F452" t="s">
        <v>888</v>
      </c>
      <c r="G452" t="s">
        <v>735</v>
      </c>
      <c r="H452" t="str">
        <f t="shared" si="15"/>
        <v/>
      </c>
      <c r="I452" t="e">
        <f t="shared" si="16"/>
        <v>#N/A</v>
      </c>
      <c r="J452">
        <v>5000001</v>
      </c>
    </row>
    <row r="453" spans="6:10" x14ac:dyDescent="0.25">
      <c r="F453" t="s">
        <v>889</v>
      </c>
      <c r="G453" t="s">
        <v>842</v>
      </c>
      <c r="H453" t="str">
        <f t="shared" si="15"/>
        <v/>
      </c>
      <c r="I453" t="e">
        <f t="shared" si="16"/>
        <v>#N/A</v>
      </c>
      <c r="J453">
        <v>8926</v>
      </c>
    </row>
    <row r="454" spans="6:10" x14ac:dyDescent="0.25">
      <c r="F454" t="s">
        <v>921</v>
      </c>
      <c r="G454" t="s">
        <v>879</v>
      </c>
      <c r="H454" t="str">
        <f t="shared" si="15"/>
        <v/>
      </c>
      <c r="I454" t="e">
        <f t="shared" si="16"/>
        <v>#N/A</v>
      </c>
      <c r="J454">
        <v>16572</v>
      </c>
    </row>
    <row r="455" spans="6:10" x14ac:dyDescent="0.25">
      <c r="F455" t="s">
        <v>784</v>
      </c>
      <c r="G455" t="s">
        <v>885</v>
      </c>
      <c r="H455" t="str">
        <f t="shared" si="15"/>
        <v/>
      </c>
      <c r="I455" t="e">
        <f t="shared" si="16"/>
        <v>#N/A</v>
      </c>
      <c r="J455">
        <v>150000</v>
      </c>
    </row>
    <row r="456" spans="6:10" x14ac:dyDescent="0.25">
      <c r="F456" t="s">
        <v>885</v>
      </c>
      <c r="G456" t="s">
        <v>879</v>
      </c>
      <c r="H456" t="str">
        <f t="shared" si="15"/>
        <v/>
      </c>
      <c r="I456" t="e">
        <f t="shared" si="16"/>
        <v>#N/A</v>
      </c>
      <c r="J456">
        <v>5000001</v>
      </c>
    </row>
    <row r="457" spans="6:10" x14ac:dyDescent="0.25">
      <c r="F457" t="s">
        <v>878</v>
      </c>
      <c r="G457" t="s">
        <v>779</v>
      </c>
      <c r="H457" t="str">
        <f t="shared" si="15"/>
        <v/>
      </c>
      <c r="I457" t="e">
        <f t="shared" si="16"/>
        <v>#N/A</v>
      </c>
      <c r="J457">
        <v>5000001</v>
      </c>
    </row>
    <row r="458" spans="6:10" x14ac:dyDescent="0.25">
      <c r="F458" t="s">
        <v>779</v>
      </c>
      <c r="G458" t="s">
        <v>778</v>
      </c>
      <c r="H458" t="str">
        <f t="shared" si="15"/>
        <v/>
      </c>
      <c r="I458" t="e">
        <f t="shared" si="16"/>
        <v>#N/A</v>
      </c>
      <c r="J458">
        <v>5000001</v>
      </c>
    </row>
    <row r="459" spans="6:10" x14ac:dyDescent="0.25">
      <c r="F459" t="s">
        <v>779</v>
      </c>
      <c r="G459" t="s">
        <v>877</v>
      </c>
      <c r="H459" t="str">
        <f t="shared" si="15"/>
        <v/>
      </c>
      <c r="I459" t="e">
        <f t="shared" si="16"/>
        <v>#N/A</v>
      </c>
      <c r="J459">
        <v>1200000</v>
      </c>
    </row>
    <row r="460" spans="6:10" x14ac:dyDescent="0.25">
      <c r="F460" t="s">
        <v>877</v>
      </c>
      <c r="G460" t="s">
        <v>864</v>
      </c>
      <c r="H460" t="str">
        <f t="shared" si="15"/>
        <v/>
      </c>
      <c r="I460" t="e">
        <f t="shared" si="16"/>
        <v>#N/A</v>
      </c>
      <c r="J460">
        <v>1200000</v>
      </c>
    </row>
    <row r="461" spans="6:10" x14ac:dyDescent="0.25">
      <c r="F461" t="s">
        <v>928</v>
      </c>
      <c r="G461" t="s">
        <v>778</v>
      </c>
      <c r="H461" t="str">
        <f t="shared" si="15"/>
        <v/>
      </c>
      <c r="I461" t="e">
        <f t="shared" si="16"/>
        <v>#N/A</v>
      </c>
      <c r="J461">
        <v>16572</v>
      </c>
    </row>
    <row r="462" spans="6:10" x14ac:dyDescent="0.25">
      <c r="F462" t="s">
        <v>859</v>
      </c>
      <c r="G462" t="s">
        <v>734</v>
      </c>
      <c r="H462" t="str">
        <f t="shared" si="15"/>
        <v/>
      </c>
      <c r="I462" t="e">
        <f t="shared" si="16"/>
        <v>#N/A</v>
      </c>
      <c r="J462">
        <v>5000001</v>
      </c>
    </row>
    <row r="463" spans="6:10" x14ac:dyDescent="0.25">
      <c r="F463" t="s">
        <v>734</v>
      </c>
      <c r="G463" t="s">
        <v>987</v>
      </c>
      <c r="H463" t="str">
        <f t="shared" si="15"/>
        <v/>
      </c>
      <c r="I463" t="e">
        <f t="shared" si="16"/>
        <v>#N/A</v>
      </c>
      <c r="J463">
        <v>5000001</v>
      </c>
    </row>
    <row r="464" spans="6:10" x14ac:dyDescent="0.25">
      <c r="F464" t="s">
        <v>846</v>
      </c>
      <c r="G464" t="s">
        <v>859</v>
      </c>
      <c r="H464" t="str">
        <f t="shared" si="15"/>
        <v/>
      </c>
      <c r="I464" t="e">
        <f t="shared" si="16"/>
        <v>#N/A</v>
      </c>
      <c r="J464">
        <v>5000001</v>
      </c>
    </row>
    <row r="465" spans="6:10" x14ac:dyDescent="0.25">
      <c r="F465" t="s">
        <v>873</v>
      </c>
      <c r="G465" t="s">
        <v>775</v>
      </c>
      <c r="H465" t="str">
        <f t="shared" si="15"/>
        <v/>
      </c>
      <c r="I465" t="e">
        <f t="shared" si="16"/>
        <v>#N/A</v>
      </c>
      <c r="J465">
        <v>5000001</v>
      </c>
    </row>
    <row r="466" spans="6:10" x14ac:dyDescent="0.25">
      <c r="F466" t="s">
        <v>775</v>
      </c>
      <c r="G466" t="s">
        <v>874</v>
      </c>
      <c r="H466" t="str">
        <f t="shared" si="15"/>
        <v/>
      </c>
      <c r="I466" t="e">
        <f t="shared" si="16"/>
        <v>#N/A</v>
      </c>
      <c r="J466">
        <v>5000001</v>
      </c>
    </row>
    <row r="467" spans="6:10" x14ac:dyDescent="0.25">
      <c r="F467" t="s">
        <v>874</v>
      </c>
      <c r="G467" t="s">
        <v>838</v>
      </c>
      <c r="H467" t="str">
        <f t="shared" si="15"/>
        <v/>
      </c>
      <c r="I467" t="e">
        <f t="shared" si="16"/>
        <v>#N/A</v>
      </c>
      <c r="J467">
        <v>17856</v>
      </c>
    </row>
    <row r="468" spans="6:10" x14ac:dyDescent="0.25">
      <c r="F468" t="s">
        <v>874</v>
      </c>
      <c r="G468" t="s">
        <v>857</v>
      </c>
      <c r="H468" t="str">
        <f t="shared" si="15"/>
        <v/>
      </c>
      <c r="I468" t="e">
        <f t="shared" si="16"/>
        <v>#N/A</v>
      </c>
      <c r="J468">
        <v>5000001</v>
      </c>
    </row>
    <row r="469" spans="6:10" x14ac:dyDescent="0.25">
      <c r="F469" t="s">
        <v>784</v>
      </c>
      <c r="G469" t="s">
        <v>857</v>
      </c>
      <c r="H469" t="str">
        <f t="shared" si="15"/>
        <v/>
      </c>
      <c r="I469" t="e">
        <f t="shared" si="16"/>
        <v>#N/A</v>
      </c>
      <c r="J469">
        <v>150000</v>
      </c>
    </row>
    <row r="470" spans="6:10" x14ac:dyDescent="0.25">
      <c r="F470" t="s">
        <v>789</v>
      </c>
      <c r="G470" t="s">
        <v>857</v>
      </c>
      <c r="H470" t="str">
        <f t="shared" si="15"/>
        <v/>
      </c>
      <c r="I470" t="e">
        <f t="shared" si="16"/>
        <v>#N/A</v>
      </c>
      <c r="J470">
        <v>5000001</v>
      </c>
    </row>
    <row r="471" spans="6:10" x14ac:dyDescent="0.25">
      <c r="F471" t="s">
        <v>857</v>
      </c>
      <c r="G471" t="s">
        <v>818</v>
      </c>
      <c r="H471" t="str">
        <f t="shared" si="15"/>
        <v/>
      </c>
      <c r="I471" t="e">
        <f t="shared" si="16"/>
        <v>#N/A</v>
      </c>
      <c r="J471">
        <v>71400</v>
      </c>
    </row>
    <row r="472" spans="6:10" x14ac:dyDescent="0.25">
      <c r="F472" t="s">
        <v>857</v>
      </c>
      <c r="G472" t="s">
        <v>846</v>
      </c>
      <c r="H472" t="str">
        <f t="shared" si="15"/>
        <v/>
      </c>
      <c r="I472" t="e">
        <f t="shared" si="16"/>
        <v>#N/A</v>
      </c>
      <c r="J472">
        <v>5000001</v>
      </c>
    </row>
    <row r="473" spans="6:10" x14ac:dyDescent="0.25">
      <c r="F473" t="s">
        <v>846</v>
      </c>
      <c r="G473" t="s">
        <v>809</v>
      </c>
      <c r="H473" t="str">
        <f t="shared" si="15"/>
        <v/>
      </c>
      <c r="I473" t="e">
        <f t="shared" si="16"/>
        <v>#N/A</v>
      </c>
      <c r="J473">
        <v>23802</v>
      </c>
    </row>
    <row r="474" spans="6:10" x14ac:dyDescent="0.25">
      <c r="F474" t="s">
        <v>847</v>
      </c>
      <c r="G474" t="s">
        <v>848</v>
      </c>
      <c r="H474" t="str">
        <f t="shared" si="15"/>
        <v/>
      </c>
      <c r="I474" t="e">
        <f t="shared" si="16"/>
        <v>#N/A</v>
      </c>
      <c r="J474">
        <v>5000001</v>
      </c>
    </row>
    <row r="475" spans="6:10" x14ac:dyDescent="0.25">
      <c r="F475" t="s">
        <v>848</v>
      </c>
      <c r="G475" t="s">
        <v>852</v>
      </c>
      <c r="H475" t="str">
        <f t="shared" si="15"/>
        <v/>
      </c>
      <c r="I475" t="e">
        <f t="shared" si="16"/>
        <v>#N/A</v>
      </c>
      <c r="J475">
        <v>5000001</v>
      </c>
    </row>
    <row r="476" spans="6:10" x14ac:dyDescent="0.25">
      <c r="F476" t="s">
        <v>852</v>
      </c>
      <c r="G476" t="s">
        <v>859</v>
      </c>
      <c r="H476" t="str">
        <f t="shared" si="15"/>
        <v/>
      </c>
      <c r="I476" t="e">
        <f t="shared" si="16"/>
        <v>#N/A</v>
      </c>
      <c r="J476">
        <v>5000001</v>
      </c>
    </row>
    <row r="477" spans="6:10" x14ac:dyDescent="0.25">
      <c r="F477" t="s">
        <v>847</v>
      </c>
      <c r="G477" t="s">
        <v>808</v>
      </c>
      <c r="H477" t="str">
        <f t="shared" si="15"/>
        <v/>
      </c>
      <c r="I477" t="e">
        <f t="shared" si="16"/>
        <v>#N/A</v>
      </c>
      <c r="J477">
        <v>2678</v>
      </c>
    </row>
    <row r="478" spans="6:10" x14ac:dyDescent="0.25">
      <c r="F478" t="s">
        <v>789</v>
      </c>
      <c r="G478" t="s">
        <v>852</v>
      </c>
      <c r="H478" t="str">
        <f t="shared" si="15"/>
        <v/>
      </c>
      <c r="I478" t="e">
        <f t="shared" si="16"/>
        <v>#N/A</v>
      </c>
      <c r="J478">
        <v>5000001</v>
      </c>
    </row>
    <row r="479" spans="6:10" x14ac:dyDescent="0.25">
      <c r="F479" t="s">
        <v>852</v>
      </c>
      <c r="G479" t="s">
        <v>814</v>
      </c>
      <c r="H479" t="str">
        <f t="shared" si="15"/>
        <v/>
      </c>
      <c r="I479" t="e">
        <f t="shared" si="16"/>
        <v>#N/A</v>
      </c>
      <c r="J479">
        <v>174948</v>
      </c>
    </row>
    <row r="480" spans="6:10" x14ac:dyDescent="0.25">
      <c r="F480" t="s">
        <v>859</v>
      </c>
      <c r="G480" t="s">
        <v>821</v>
      </c>
      <c r="H480" t="str">
        <f t="shared" si="15"/>
        <v/>
      </c>
      <c r="I480" t="e">
        <f t="shared" si="16"/>
        <v>#N/A</v>
      </c>
      <c r="J480">
        <v>285624</v>
      </c>
    </row>
    <row r="481" spans="6:10" x14ac:dyDescent="0.25">
      <c r="F481" t="s">
        <v>790</v>
      </c>
      <c r="G481" t="s">
        <v>823</v>
      </c>
      <c r="H481" t="str">
        <f t="shared" si="15"/>
        <v/>
      </c>
      <c r="I481" t="e">
        <f t="shared" si="16"/>
        <v>#N/A</v>
      </c>
      <c r="J481">
        <v>14280</v>
      </c>
    </row>
    <row r="482" spans="6:10" x14ac:dyDescent="0.25">
      <c r="F482" t="s">
        <v>860</v>
      </c>
      <c r="G482" t="s">
        <v>823</v>
      </c>
      <c r="H482" t="str">
        <f t="shared" si="15"/>
        <v/>
      </c>
      <c r="I482" t="e">
        <f t="shared" si="16"/>
        <v>#N/A</v>
      </c>
      <c r="J482">
        <v>14280</v>
      </c>
    </row>
    <row r="483" spans="6:10" x14ac:dyDescent="0.25">
      <c r="F483" t="s">
        <v>860</v>
      </c>
      <c r="G483" t="s">
        <v>852</v>
      </c>
      <c r="H483" t="str">
        <f t="shared" si="15"/>
        <v/>
      </c>
      <c r="I483" t="e">
        <f t="shared" si="16"/>
        <v>#N/A</v>
      </c>
      <c r="J483">
        <v>5000001</v>
      </c>
    </row>
    <row r="484" spans="6:10" x14ac:dyDescent="0.25">
      <c r="F484" t="s">
        <v>823</v>
      </c>
      <c r="G484" t="s">
        <v>859</v>
      </c>
      <c r="H484" t="str">
        <f t="shared" si="15"/>
        <v/>
      </c>
      <c r="I484" t="e">
        <f t="shared" si="16"/>
        <v>#N/A</v>
      </c>
      <c r="J484">
        <v>5000001</v>
      </c>
    </row>
    <row r="485" spans="6:10" x14ac:dyDescent="0.25">
      <c r="F485" t="s">
        <v>789</v>
      </c>
      <c r="G485" t="s">
        <v>825</v>
      </c>
      <c r="H485" t="str">
        <f t="shared" si="15"/>
        <v/>
      </c>
      <c r="I485" t="e">
        <f t="shared" si="16"/>
        <v>#N/A</v>
      </c>
      <c r="J485">
        <v>10716</v>
      </c>
    </row>
    <row r="486" spans="6:10" x14ac:dyDescent="0.25">
      <c r="F486" t="s">
        <v>861</v>
      </c>
      <c r="G486" t="s">
        <v>767</v>
      </c>
      <c r="H486" t="str">
        <f t="shared" si="15"/>
        <v/>
      </c>
      <c r="I486" t="e">
        <f t="shared" si="16"/>
        <v>#N/A</v>
      </c>
      <c r="J486">
        <v>5000001</v>
      </c>
    </row>
    <row r="487" spans="6:10" x14ac:dyDescent="0.25">
      <c r="F487" t="s">
        <v>767</v>
      </c>
      <c r="G487" t="s">
        <v>825</v>
      </c>
      <c r="H487" t="str">
        <f t="shared" si="15"/>
        <v/>
      </c>
      <c r="I487" t="e">
        <f t="shared" si="16"/>
        <v>#N/A</v>
      </c>
      <c r="J487">
        <v>10716</v>
      </c>
    </row>
    <row r="488" spans="6:10" x14ac:dyDescent="0.25">
      <c r="F488" t="s">
        <v>874</v>
      </c>
      <c r="G488" t="s">
        <v>871</v>
      </c>
      <c r="H488" t="str">
        <f t="shared" si="15"/>
        <v/>
      </c>
      <c r="I488" t="e">
        <f t="shared" si="16"/>
        <v>#N/A</v>
      </c>
      <c r="J488">
        <v>5000001</v>
      </c>
    </row>
    <row r="489" spans="6:10" x14ac:dyDescent="0.25">
      <c r="F489" t="s">
        <v>871</v>
      </c>
      <c r="G489" t="s">
        <v>770</v>
      </c>
      <c r="H489" t="str">
        <f t="shared" si="15"/>
        <v/>
      </c>
      <c r="I489" t="e">
        <f t="shared" si="16"/>
        <v>#N/A</v>
      </c>
      <c r="J489">
        <v>5000001</v>
      </c>
    </row>
    <row r="490" spans="6:10" x14ac:dyDescent="0.25">
      <c r="F490" t="s">
        <v>767</v>
      </c>
      <c r="G490" t="s">
        <v>770</v>
      </c>
      <c r="H490" t="str">
        <f t="shared" si="15"/>
        <v/>
      </c>
      <c r="I490" t="e">
        <f t="shared" si="16"/>
        <v>#N/A</v>
      </c>
      <c r="J490">
        <v>100001</v>
      </c>
    </row>
    <row r="491" spans="6:10" x14ac:dyDescent="0.25">
      <c r="F491" t="s">
        <v>770</v>
      </c>
      <c r="G491" t="s">
        <v>889</v>
      </c>
      <c r="H491" t="str">
        <f t="shared" si="15"/>
        <v/>
      </c>
      <c r="I491" t="e">
        <f t="shared" si="16"/>
        <v>#N/A</v>
      </c>
      <c r="J491">
        <v>100001</v>
      </c>
    </row>
    <row r="492" spans="6:10" x14ac:dyDescent="0.25">
      <c r="F492" t="s">
        <v>908</v>
      </c>
      <c r="G492" t="s">
        <v>772</v>
      </c>
      <c r="H492" t="str">
        <f t="shared" si="15"/>
        <v/>
      </c>
      <c r="I492" t="e">
        <f t="shared" si="16"/>
        <v>#N/A</v>
      </c>
      <c r="J492">
        <v>5000001</v>
      </c>
    </row>
    <row r="493" spans="6:10" x14ac:dyDescent="0.25">
      <c r="F493" t="s">
        <v>988</v>
      </c>
      <c r="G493" t="s">
        <v>876</v>
      </c>
      <c r="H493" t="str">
        <f t="shared" si="15"/>
        <v/>
      </c>
      <c r="I493" t="e">
        <f t="shared" si="16"/>
        <v>#N/A</v>
      </c>
      <c r="J493">
        <v>5000001</v>
      </c>
    </row>
    <row r="494" spans="6:10" x14ac:dyDescent="0.25">
      <c r="F494" t="s">
        <v>876</v>
      </c>
      <c r="G494" t="s">
        <v>833</v>
      </c>
      <c r="H494" t="str">
        <f t="shared" si="15"/>
        <v/>
      </c>
      <c r="I494" t="e">
        <f t="shared" si="16"/>
        <v>#N/A</v>
      </c>
      <c r="J494">
        <v>428424</v>
      </c>
    </row>
    <row r="495" spans="6:10" x14ac:dyDescent="0.25">
      <c r="F495" t="s">
        <v>789</v>
      </c>
      <c r="G495" t="s">
        <v>876</v>
      </c>
      <c r="H495" t="str">
        <f t="shared" si="15"/>
        <v/>
      </c>
      <c r="I495" t="e">
        <f t="shared" si="16"/>
        <v>#N/A</v>
      </c>
      <c r="J495">
        <v>5000001</v>
      </c>
    </row>
    <row r="496" spans="6:10" x14ac:dyDescent="0.25">
      <c r="F496" t="s">
        <v>895</v>
      </c>
      <c r="G496" t="s">
        <v>876</v>
      </c>
      <c r="H496" t="str">
        <f t="shared" si="15"/>
        <v/>
      </c>
      <c r="I496" t="e">
        <f t="shared" si="16"/>
        <v>#N/A</v>
      </c>
      <c r="J496">
        <v>5000001</v>
      </c>
    </row>
    <row r="497" spans="6:10" x14ac:dyDescent="0.25">
      <c r="F497" t="s">
        <v>876</v>
      </c>
      <c r="G497" t="s">
        <v>835</v>
      </c>
      <c r="H497" t="str">
        <f t="shared" si="15"/>
        <v/>
      </c>
      <c r="I497" t="e">
        <f t="shared" si="16"/>
        <v>#N/A</v>
      </c>
      <c r="J497">
        <v>107112</v>
      </c>
    </row>
    <row r="498" spans="6:10" x14ac:dyDescent="0.25">
      <c r="F498" t="s">
        <v>789</v>
      </c>
      <c r="G498" t="s">
        <v>836</v>
      </c>
      <c r="H498" t="str">
        <f t="shared" si="15"/>
        <v/>
      </c>
      <c r="I498" t="e">
        <f t="shared" si="16"/>
        <v>#N/A</v>
      </c>
      <c r="J498">
        <v>107112</v>
      </c>
    </row>
    <row r="499" spans="6:10" x14ac:dyDescent="0.25">
      <c r="F499" t="s">
        <v>791</v>
      </c>
      <c r="G499" t="s">
        <v>876</v>
      </c>
      <c r="H499" t="str">
        <f t="shared" si="15"/>
        <v/>
      </c>
      <c r="I499" t="e">
        <f t="shared" si="16"/>
        <v>#N/A</v>
      </c>
      <c r="J499">
        <v>5000001</v>
      </c>
    </row>
    <row r="500" spans="6:10" x14ac:dyDescent="0.25">
      <c r="F500" t="s">
        <v>851</v>
      </c>
      <c r="G500" t="s">
        <v>813</v>
      </c>
      <c r="H500" t="str">
        <f t="shared" si="15"/>
        <v/>
      </c>
      <c r="I500" t="e">
        <f t="shared" si="16"/>
        <v>#N/A</v>
      </c>
      <c r="J500">
        <v>10532</v>
      </c>
    </row>
    <row r="501" spans="6:10" x14ac:dyDescent="0.25">
      <c r="F501" t="s">
        <v>908</v>
      </c>
      <c r="G501" t="s">
        <v>813</v>
      </c>
      <c r="H501" t="str">
        <f t="shared" si="15"/>
        <v/>
      </c>
      <c r="I501" t="e">
        <f t="shared" si="16"/>
        <v>#N/A</v>
      </c>
      <c r="J501">
        <v>10532</v>
      </c>
    </row>
    <row r="502" spans="6:10" x14ac:dyDescent="0.25">
      <c r="F502" t="s">
        <v>802</v>
      </c>
      <c r="G502" t="s">
        <v>893</v>
      </c>
      <c r="H502" t="str">
        <f t="shared" si="15"/>
        <v/>
      </c>
      <c r="I502" t="e">
        <f t="shared" si="16"/>
        <v>#N/A</v>
      </c>
      <c r="J502">
        <v>5000001</v>
      </c>
    </row>
    <row r="503" spans="6:10" x14ac:dyDescent="0.25">
      <c r="F503" t="s">
        <v>893</v>
      </c>
      <c r="G503" t="s">
        <v>809</v>
      </c>
      <c r="H503" t="str">
        <f t="shared" si="15"/>
        <v/>
      </c>
      <c r="I503" t="e">
        <f t="shared" si="16"/>
        <v>#N/A</v>
      </c>
      <c r="J503">
        <v>23802</v>
      </c>
    </row>
    <row r="504" spans="6:10" x14ac:dyDescent="0.25">
      <c r="F504" t="s">
        <v>893</v>
      </c>
      <c r="G504" t="s">
        <v>852</v>
      </c>
      <c r="H504" t="str">
        <f t="shared" si="15"/>
        <v/>
      </c>
      <c r="I504" t="e">
        <f t="shared" si="16"/>
        <v>#N/A</v>
      </c>
      <c r="J504">
        <v>5000001</v>
      </c>
    </row>
    <row r="505" spans="6:10" x14ac:dyDescent="0.25">
      <c r="F505" t="s">
        <v>875</v>
      </c>
      <c r="G505" t="s">
        <v>774</v>
      </c>
      <c r="H505" t="str">
        <f t="shared" si="15"/>
        <v/>
      </c>
      <c r="I505" t="e">
        <f t="shared" si="16"/>
        <v>#N/A</v>
      </c>
      <c r="J505">
        <v>5000001</v>
      </c>
    </row>
    <row r="506" spans="6:10" x14ac:dyDescent="0.25">
      <c r="F506" t="s">
        <v>774</v>
      </c>
      <c r="G506" t="s">
        <v>867</v>
      </c>
      <c r="H506" t="str">
        <f t="shared" si="15"/>
        <v/>
      </c>
      <c r="I506" t="e">
        <f t="shared" si="16"/>
        <v>#N/A</v>
      </c>
      <c r="J506">
        <v>80000</v>
      </c>
    </row>
    <row r="507" spans="6:10" x14ac:dyDescent="0.25">
      <c r="F507" t="s">
        <v>867</v>
      </c>
      <c r="G507" t="s">
        <v>768</v>
      </c>
      <c r="H507" t="str">
        <f t="shared" si="15"/>
        <v/>
      </c>
      <c r="I507" t="e">
        <f t="shared" si="16"/>
        <v>#N/A</v>
      </c>
      <c r="J507">
        <v>5000001</v>
      </c>
    </row>
    <row r="508" spans="6:10" x14ac:dyDescent="0.25">
      <c r="F508" t="s">
        <v>774</v>
      </c>
      <c r="G508" t="s">
        <v>802</v>
      </c>
      <c r="H508" t="str">
        <f t="shared" si="15"/>
        <v/>
      </c>
      <c r="I508" t="e">
        <f t="shared" si="16"/>
        <v>#N/A</v>
      </c>
      <c r="J508">
        <v>80000</v>
      </c>
    </row>
    <row r="509" spans="6:10" x14ac:dyDescent="0.25">
      <c r="F509" t="s">
        <v>768</v>
      </c>
      <c r="G509" t="s">
        <v>876</v>
      </c>
      <c r="H509" t="str">
        <f t="shared" si="15"/>
        <v/>
      </c>
      <c r="I509" t="e">
        <f t="shared" si="16"/>
        <v>#N/A</v>
      </c>
      <c r="J509">
        <v>80000</v>
      </c>
    </row>
    <row r="510" spans="6:10" x14ac:dyDescent="0.25">
      <c r="F510" t="s">
        <v>905</v>
      </c>
      <c r="G510" t="s">
        <v>739</v>
      </c>
      <c r="H510" t="str">
        <f t="shared" si="15"/>
        <v/>
      </c>
      <c r="I510" t="e">
        <f t="shared" si="16"/>
        <v>#N/A</v>
      </c>
      <c r="J510">
        <v>5000001</v>
      </c>
    </row>
    <row r="511" spans="6:10" x14ac:dyDescent="0.25">
      <c r="F511" t="s">
        <v>778</v>
      </c>
      <c r="G511" t="s">
        <v>905</v>
      </c>
      <c r="H511" t="str">
        <f t="shared" si="15"/>
        <v/>
      </c>
      <c r="I511" t="e">
        <f t="shared" si="16"/>
        <v>#N/A</v>
      </c>
      <c r="J511">
        <v>5000001</v>
      </c>
    </row>
    <row r="512" spans="6:10" x14ac:dyDescent="0.25">
      <c r="F512" t="s">
        <v>778</v>
      </c>
      <c r="G512" t="s">
        <v>831</v>
      </c>
      <c r="H512" t="str">
        <f t="shared" si="15"/>
        <v/>
      </c>
      <c r="I512" t="e">
        <f t="shared" si="16"/>
        <v>#N/A</v>
      </c>
      <c r="J512">
        <v>116033</v>
      </c>
    </row>
    <row r="513" spans="6:10" x14ac:dyDescent="0.25">
      <c r="F513" t="s">
        <v>899</v>
      </c>
      <c r="G513" t="s">
        <v>905</v>
      </c>
      <c r="H513" t="str">
        <f t="shared" si="15"/>
        <v/>
      </c>
      <c r="I513" t="e">
        <f t="shared" si="16"/>
        <v>#N/A</v>
      </c>
      <c r="J513">
        <v>5000001</v>
      </c>
    </row>
    <row r="514" spans="6:10" x14ac:dyDescent="0.25">
      <c r="F514" t="s">
        <v>732</v>
      </c>
      <c r="G514" t="s">
        <v>778</v>
      </c>
      <c r="H514" t="str">
        <f t="shared" si="15"/>
        <v/>
      </c>
      <c r="I514" t="e">
        <f t="shared" si="16"/>
        <v>#N/A</v>
      </c>
      <c r="J514">
        <v>5000001</v>
      </c>
    </row>
    <row r="515" spans="6:10" x14ac:dyDescent="0.25">
      <c r="F515" t="s">
        <v>856</v>
      </c>
      <c r="G515" t="s">
        <v>855</v>
      </c>
      <c r="H515" t="str">
        <f t="shared" ref="H515:H578" si="17">IF(LEFT(G515,3)="WRP","WRP","")</f>
        <v/>
      </c>
      <c r="I515" t="e">
        <f t="shared" ref="I515:I578" si="18">VLOOKUP(G515,$B$2:$D$18,3)</f>
        <v>#N/A</v>
      </c>
      <c r="J515">
        <v>5000001</v>
      </c>
    </row>
    <row r="516" spans="6:10" x14ac:dyDescent="0.25">
      <c r="F516" t="s">
        <v>855</v>
      </c>
      <c r="G516" t="s">
        <v>736</v>
      </c>
      <c r="H516" t="str">
        <f t="shared" si="17"/>
        <v/>
      </c>
      <c r="I516" t="e">
        <f t="shared" si="18"/>
        <v>#N/A</v>
      </c>
      <c r="J516">
        <v>5000001</v>
      </c>
    </row>
    <row r="517" spans="6:10" x14ac:dyDescent="0.25">
      <c r="F517" t="s">
        <v>856</v>
      </c>
      <c r="G517" t="s">
        <v>817</v>
      </c>
      <c r="H517" t="str">
        <f t="shared" si="17"/>
        <v/>
      </c>
      <c r="I517" t="e">
        <f t="shared" si="18"/>
        <v>#N/A</v>
      </c>
      <c r="J517">
        <v>142812</v>
      </c>
    </row>
    <row r="518" spans="6:10" x14ac:dyDescent="0.25">
      <c r="F518" t="s">
        <v>855</v>
      </c>
      <c r="G518" t="s">
        <v>816</v>
      </c>
      <c r="H518" t="str">
        <f t="shared" si="17"/>
        <v/>
      </c>
      <c r="I518" t="e">
        <f t="shared" si="18"/>
        <v>#N/A</v>
      </c>
      <c r="J518">
        <v>285624</v>
      </c>
    </row>
    <row r="519" spans="6:10" x14ac:dyDescent="0.25">
      <c r="F519" t="s">
        <v>736</v>
      </c>
      <c r="G519" t="s">
        <v>872</v>
      </c>
      <c r="H519" t="str">
        <f t="shared" si="17"/>
        <v/>
      </c>
      <c r="I519" t="e">
        <f t="shared" si="18"/>
        <v>#N/A</v>
      </c>
      <c r="J519">
        <v>5000001</v>
      </c>
    </row>
    <row r="520" spans="6:10" x14ac:dyDescent="0.25">
      <c r="F520" t="s">
        <v>829</v>
      </c>
      <c r="G520" t="s">
        <v>733</v>
      </c>
      <c r="H520" t="str">
        <f t="shared" si="17"/>
        <v/>
      </c>
      <c r="I520" t="e">
        <f t="shared" si="18"/>
        <v>#N/A</v>
      </c>
      <c r="J520">
        <v>5000001</v>
      </c>
    </row>
    <row r="521" spans="6:10" x14ac:dyDescent="0.25">
      <c r="F521" t="s">
        <v>733</v>
      </c>
      <c r="G521" t="s">
        <v>872</v>
      </c>
      <c r="H521" t="str">
        <f t="shared" si="17"/>
        <v/>
      </c>
      <c r="I521" t="e">
        <f t="shared" si="18"/>
        <v>#N/A</v>
      </c>
      <c r="J521">
        <v>5000001</v>
      </c>
    </row>
    <row r="522" spans="6:10" x14ac:dyDescent="0.25">
      <c r="F522" t="s">
        <v>872</v>
      </c>
      <c r="G522" t="s">
        <v>732</v>
      </c>
      <c r="H522" t="str">
        <f t="shared" si="17"/>
        <v/>
      </c>
      <c r="I522" t="e">
        <f t="shared" si="18"/>
        <v>#N/A</v>
      </c>
      <c r="J522">
        <v>5000001</v>
      </c>
    </row>
    <row r="523" spans="6:10" x14ac:dyDescent="0.25">
      <c r="F523" t="s">
        <v>870</v>
      </c>
      <c r="G523" t="s">
        <v>829</v>
      </c>
      <c r="H523" t="str">
        <f t="shared" si="17"/>
        <v/>
      </c>
      <c r="I523" t="e">
        <f t="shared" si="18"/>
        <v>#N/A</v>
      </c>
      <c r="J523">
        <v>21492888</v>
      </c>
    </row>
    <row r="524" spans="6:10" x14ac:dyDescent="0.25">
      <c r="F524" t="s">
        <v>880</v>
      </c>
      <c r="G524" t="s">
        <v>771</v>
      </c>
      <c r="H524" t="str">
        <f t="shared" si="17"/>
        <v/>
      </c>
      <c r="I524" t="e">
        <f t="shared" si="18"/>
        <v>#N/A</v>
      </c>
      <c r="J524">
        <v>21492888</v>
      </c>
    </row>
    <row r="525" spans="6:10" x14ac:dyDescent="0.25">
      <c r="F525" t="s">
        <v>771</v>
      </c>
      <c r="G525" t="s">
        <v>881</v>
      </c>
      <c r="H525" t="str">
        <f t="shared" si="17"/>
        <v/>
      </c>
      <c r="I525" t="e">
        <f t="shared" si="18"/>
        <v>#N/A</v>
      </c>
      <c r="J525">
        <v>5000001</v>
      </c>
    </row>
    <row r="526" spans="6:10" x14ac:dyDescent="0.25">
      <c r="F526" t="s">
        <v>881</v>
      </c>
      <c r="G526" t="s">
        <v>807</v>
      </c>
      <c r="H526" t="str">
        <f t="shared" si="17"/>
        <v/>
      </c>
      <c r="I526" t="e">
        <f t="shared" si="18"/>
        <v>#N/A</v>
      </c>
      <c r="J526">
        <v>1190</v>
      </c>
    </row>
    <row r="527" spans="6:10" x14ac:dyDescent="0.25">
      <c r="F527" t="s">
        <v>881</v>
      </c>
      <c r="G527" t="s">
        <v>837</v>
      </c>
      <c r="H527" t="str">
        <f t="shared" si="17"/>
        <v/>
      </c>
      <c r="I527" t="e">
        <f t="shared" si="18"/>
        <v>#N/A</v>
      </c>
      <c r="J527">
        <v>24000</v>
      </c>
    </row>
    <row r="528" spans="6:10" x14ac:dyDescent="0.25">
      <c r="F528" t="s">
        <v>881</v>
      </c>
      <c r="G528" t="s">
        <v>870</v>
      </c>
      <c r="H528" t="str">
        <f t="shared" si="17"/>
        <v/>
      </c>
      <c r="I528" t="e">
        <f t="shared" si="18"/>
        <v>#N/A</v>
      </c>
      <c r="J528">
        <v>5000001</v>
      </c>
    </row>
    <row r="529" spans="6:10" x14ac:dyDescent="0.25">
      <c r="F529" t="s">
        <v>883</v>
      </c>
      <c r="G529" t="s">
        <v>837</v>
      </c>
      <c r="H529" t="str">
        <f t="shared" si="17"/>
        <v/>
      </c>
      <c r="I529" t="e">
        <f t="shared" si="18"/>
        <v>#N/A</v>
      </c>
      <c r="J529">
        <v>24000</v>
      </c>
    </row>
    <row r="530" spans="6:10" x14ac:dyDescent="0.25">
      <c r="F530" t="s">
        <v>883</v>
      </c>
      <c r="G530" t="s">
        <v>881</v>
      </c>
      <c r="H530" t="str">
        <f t="shared" si="17"/>
        <v/>
      </c>
      <c r="I530" t="e">
        <f t="shared" si="18"/>
        <v>#N/A</v>
      </c>
      <c r="J530">
        <v>5000001</v>
      </c>
    </row>
    <row r="531" spans="6:10" x14ac:dyDescent="0.25">
      <c r="F531" t="s">
        <v>737</v>
      </c>
      <c r="G531" t="s">
        <v>902</v>
      </c>
      <c r="H531" t="str">
        <f t="shared" si="17"/>
        <v/>
      </c>
      <c r="I531" t="e">
        <f t="shared" si="18"/>
        <v>#N/A</v>
      </c>
      <c r="J531">
        <v>450001</v>
      </c>
    </row>
    <row r="532" spans="6:10" x14ac:dyDescent="0.25">
      <c r="F532" t="s">
        <v>863</v>
      </c>
      <c r="G532" t="s">
        <v>737</v>
      </c>
      <c r="H532" t="str">
        <f t="shared" si="17"/>
        <v/>
      </c>
      <c r="I532" t="e">
        <f t="shared" si="18"/>
        <v>#N/A</v>
      </c>
      <c r="J532">
        <v>450001</v>
      </c>
    </row>
    <row r="533" spans="6:10" x14ac:dyDescent="0.25">
      <c r="F533" t="s">
        <v>892</v>
      </c>
      <c r="G533" t="s">
        <v>863</v>
      </c>
      <c r="H533" t="str">
        <f t="shared" si="17"/>
        <v/>
      </c>
      <c r="I533" t="e">
        <f t="shared" si="18"/>
        <v>#N/A</v>
      </c>
      <c r="J533">
        <v>10000001</v>
      </c>
    </row>
    <row r="534" spans="6:10" x14ac:dyDescent="0.25">
      <c r="F534" t="s">
        <v>739</v>
      </c>
      <c r="G534" t="s">
        <v>863</v>
      </c>
      <c r="H534" t="str">
        <f t="shared" si="17"/>
        <v/>
      </c>
      <c r="I534" t="e">
        <f t="shared" si="18"/>
        <v>#N/A</v>
      </c>
      <c r="J534">
        <v>5000001</v>
      </c>
    </row>
    <row r="535" spans="6:10" x14ac:dyDescent="0.25">
      <c r="F535" t="s">
        <v>886</v>
      </c>
      <c r="G535" t="s">
        <v>740</v>
      </c>
      <c r="H535" t="str">
        <f t="shared" si="17"/>
        <v/>
      </c>
      <c r="I535" t="e">
        <f t="shared" si="18"/>
        <v>#N/A</v>
      </c>
      <c r="J535">
        <v>10000001</v>
      </c>
    </row>
    <row r="536" spans="6:10" x14ac:dyDescent="0.25">
      <c r="F536" t="s">
        <v>843</v>
      </c>
      <c r="G536" t="s">
        <v>863</v>
      </c>
      <c r="H536" t="str">
        <f t="shared" si="17"/>
        <v/>
      </c>
      <c r="I536" t="e">
        <f t="shared" si="18"/>
        <v>#N/A</v>
      </c>
      <c r="J536">
        <v>10000001</v>
      </c>
    </row>
    <row r="537" spans="6:10" x14ac:dyDescent="0.25">
      <c r="F537" t="s">
        <v>913</v>
      </c>
      <c r="G537" t="s">
        <v>886</v>
      </c>
      <c r="H537" t="str">
        <f t="shared" si="17"/>
        <v/>
      </c>
      <c r="I537" t="e">
        <f t="shared" si="18"/>
        <v>#N/A</v>
      </c>
      <c r="J537">
        <v>10000001</v>
      </c>
    </row>
    <row r="538" spans="6:10" x14ac:dyDescent="0.25">
      <c r="F538" t="s">
        <v>740</v>
      </c>
      <c r="G538" t="s">
        <v>863</v>
      </c>
      <c r="H538" t="str">
        <f t="shared" si="17"/>
        <v/>
      </c>
      <c r="I538" t="e">
        <f t="shared" si="18"/>
        <v>#N/A</v>
      </c>
      <c r="J538">
        <v>10000001</v>
      </c>
    </row>
    <row r="539" spans="6:10" x14ac:dyDescent="0.25">
      <c r="F539" t="s">
        <v>887</v>
      </c>
      <c r="G539" t="s">
        <v>886</v>
      </c>
      <c r="H539" t="str">
        <f t="shared" si="17"/>
        <v/>
      </c>
      <c r="I539" t="e">
        <f t="shared" si="18"/>
        <v>#N/A</v>
      </c>
      <c r="J539">
        <v>10000001</v>
      </c>
    </row>
    <row r="540" spans="6:10" x14ac:dyDescent="0.25">
      <c r="F540" t="s">
        <v>912</v>
      </c>
      <c r="G540" t="s">
        <v>886</v>
      </c>
      <c r="H540" t="str">
        <f t="shared" si="17"/>
        <v/>
      </c>
      <c r="I540" t="e">
        <f t="shared" si="18"/>
        <v>#N/A</v>
      </c>
      <c r="J540">
        <v>9948</v>
      </c>
    </row>
    <row r="541" spans="6:10" x14ac:dyDescent="0.25">
      <c r="F541" t="s">
        <v>868</v>
      </c>
      <c r="G541" t="s">
        <v>769</v>
      </c>
      <c r="H541" t="str">
        <f t="shared" si="17"/>
        <v/>
      </c>
      <c r="I541" t="e">
        <f t="shared" si="18"/>
        <v>#N/A</v>
      </c>
      <c r="J541">
        <v>5000001</v>
      </c>
    </row>
    <row r="542" spans="6:10" x14ac:dyDescent="0.25">
      <c r="F542" t="s">
        <v>769</v>
      </c>
      <c r="G542" t="s">
        <v>862</v>
      </c>
      <c r="H542" t="str">
        <f t="shared" si="17"/>
        <v/>
      </c>
      <c r="I542" t="e">
        <f t="shared" si="18"/>
        <v>#N/A</v>
      </c>
      <c r="J542">
        <v>5000001</v>
      </c>
    </row>
    <row r="543" spans="6:10" x14ac:dyDescent="0.25">
      <c r="F543" t="s">
        <v>927</v>
      </c>
      <c r="G543" t="s">
        <v>776</v>
      </c>
      <c r="H543" t="str">
        <f t="shared" si="17"/>
        <v/>
      </c>
      <c r="I543" t="e">
        <f t="shared" si="18"/>
        <v>#N/A</v>
      </c>
      <c r="J543">
        <v>88392</v>
      </c>
    </row>
    <row r="544" spans="6:10" x14ac:dyDescent="0.25">
      <c r="F544" t="s">
        <v>884</v>
      </c>
      <c r="G544" t="s">
        <v>776</v>
      </c>
      <c r="H544" t="str">
        <f t="shared" si="17"/>
        <v/>
      </c>
      <c r="I544" t="e">
        <f t="shared" si="18"/>
        <v>#N/A</v>
      </c>
      <c r="J544">
        <v>5000001</v>
      </c>
    </row>
    <row r="545" spans="6:10" x14ac:dyDescent="0.25">
      <c r="F545" t="s">
        <v>884</v>
      </c>
      <c r="G545" t="s">
        <v>886</v>
      </c>
      <c r="H545" t="str">
        <f t="shared" si="17"/>
        <v/>
      </c>
      <c r="I545" t="e">
        <f t="shared" si="18"/>
        <v>#N/A</v>
      </c>
      <c r="J545">
        <v>5000001</v>
      </c>
    </row>
    <row r="546" spans="6:10" x14ac:dyDescent="0.25">
      <c r="F546" t="s">
        <v>776</v>
      </c>
      <c r="G546" t="s">
        <v>886</v>
      </c>
      <c r="H546" t="str">
        <f t="shared" si="17"/>
        <v/>
      </c>
      <c r="I546" t="e">
        <f t="shared" si="18"/>
        <v>#N/A</v>
      </c>
      <c r="J546">
        <v>6426446</v>
      </c>
    </row>
    <row r="547" spans="6:10" x14ac:dyDescent="0.25">
      <c r="F547" t="s">
        <v>862</v>
      </c>
      <c r="G547" t="s">
        <v>869</v>
      </c>
      <c r="H547" t="str">
        <f t="shared" si="17"/>
        <v/>
      </c>
      <c r="I547" t="e">
        <f t="shared" si="18"/>
        <v>#N/A</v>
      </c>
      <c r="J547">
        <v>5000001</v>
      </c>
    </row>
    <row r="548" spans="6:10" x14ac:dyDescent="0.25">
      <c r="F548" t="s">
        <v>868</v>
      </c>
      <c r="G548" t="s">
        <v>886</v>
      </c>
      <c r="H548" t="str">
        <f t="shared" si="17"/>
        <v/>
      </c>
      <c r="I548" t="e">
        <f t="shared" si="18"/>
        <v>#N/A</v>
      </c>
      <c r="J548">
        <v>10000001</v>
      </c>
    </row>
    <row r="549" spans="6:10" x14ac:dyDescent="0.25">
      <c r="F549" t="s">
        <v>828</v>
      </c>
      <c r="G549" t="s">
        <v>868</v>
      </c>
      <c r="H549" t="str">
        <f t="shared" si="17"/>
        <v/>
      </c>
      <c r="I549" t="e">
        <f t="shared" si="18"/>
        <v>#N/A</v>
      </c>
      <c r="J549">
        <v>1011570</v>
      </c>
    </row>
    <row r="550" spans="6:10" x14ac:dyDescent="0.25">
      <c r="F550" t="s">
        <v>910</v>
      </c>
      <c r="G550" t="s">
        <v>886</v>
      </c>
      <c r="H550" t="str">
        <f t="shared" si="17"/>
        <v/>
      </c>
      <c r="I550" t="e">
        <f t="shared" si="18"/>
        <v>#N/A</v>
      </c>
      <c r="J550">
        <v>10000001</v>
      </c>
    </row>
    <row r="551" spans="6:10" x14ac:dyDescent="0.25">
      <c r="F551" t="s">
        <v>862</v>
      </c>
      <c r="G551" t="s">
        <v>989</v>
      </c>
      <c r="H551" t="str">
        <f t="shared" si="17"/>
        <v/>
      </c>
      <c r="I551" t="e">
        <f t="shared" si="18"/>
        <v>#N/A</v>
      </c>
      <c r="J551">
        <v>60000012</v>
      </c>
    </row>
    <row r="552" spans="6:10" x14ac:dyDescent="0.25">
      <c r="F552" t="s">
        <v>989</v>
      </c>
      <c r="G552" t="s">
        <v>869</v>
      </c>
      <c r="H552" t="str">
        <f t="shared" si="17"/>
        <v/>
      </c>
      <c r="I552" t="e">
        <f t="shared" si="18"/>
        <v>#N/A</v>
      </c>
      <c r="J552">
        <v>5000001</v>
      </c>
    </row>
    <row r="553" spans="6:10" x14ac:dyDescent="0.25">
      <c r="F553" t="s">
        <v>989</v>
      </c>
      <c r="G553" t="s">
        <v>824</v>
      </c>
      <c r="H553" t="str">
        <f t="shared" si="17"/>
        <v/>
      </c>
      <c r="I553" t="e">
        <f t="shared" si="18"/>
        <v>#N/A</v>
      </c>
      <c r="J553">
        <v>17856</v>
      </c>
    </row>
    <row r="554" spans="6:10" x14ac:dyDescent="0.25">
      <c r="F554" t="s">
        <v>708</v>
      </c>
      <c r="G554" t="s">
        <v>910</v>
      </c>
      <c r="H554" t="str">
        <f t="shared" si="17"/>
        <v/>
      </c>
      <c r="I554" t="e">
        <f t="shared" si="18"/>
        <v>#N/A</v>
      </c>
      <c r="J554">
        <v>5000001</v>
      </c>
    </row>
    <row r="555" spans="6:10" x14ac:dyDescent="0.25">
      <c r="F555" t="s">
        <v>869</v>
      </c>
      <c r="G555" t="s">
        <v>828</v>
      </c>
      <c r="H555" t="str">
        <f t="shared" si="17"/>
        <v/>
      </c>
      <c r="I555" t="e">
        <f t="shared" si="18"/>
        <v>#N/A</v>
      </c>
      <c r="J555">
        <v>35702</v>
      </c>
    </row>
    <row r="556" spans="6:10" x14ac:dyDescent="0.25">
      <c r="F556" t="s">
        <v>869</v>
      </c>
      <c r="G556" t="s">
        <v>910</v>
      </c>
      <c r="H556" t="str">
        <f t="shared" si="17"/>
        <v/>
      </c>
      <c r="I556" t="e">
        <f t="shared" si="18"/>
        <v>#N/A</v>
      </c>
      <c r="J556">
        <v>5000001</v>
      </c>
    </row>
    <row r="557" spans="6:10" x14ac:dyDescent="0.25">
      <c r="F557" t="s">
        <v>850</v>
      </c>
      <c r="G557" t="s">
        <v>810</v>
      </c>
      <c r="H557" t="str">
        <f t="shared" si="17"/>
        <v/>
      </c>
      <c r="I557" t="e">
        <f t="shared" si="18"/>
        <v>#N/A</v>
      </c>
      <c r="J557">
        <v>8152</v>
      </c>
    </row>
    <row r="558" spans="6:10" x14ac:dyDescent="0.25">
      <c r="F558" t="s">
        <v>810</v>
      </c>
      <c r="G558" t="s">
        <v>869</v>
      </c>
      <c r="H558" t="str">
        <f t="shared" si="17"/>
        <v/>
      </c>
      <c r="I558" t="e">
        <f t="shared" si="18"/>
        <v>#N/A</v>
      </c>
      <c r="J558">
        <v>91636</v>
      </c>
    </row>
    <row r="559" spans="6:10" x14ac:dyDescent="0.25">
      <c r="F559" t="s">
        <v>849</v>
      </c>
      <c r="G559" t="s">
        <v>759</v>
      </c>
      <c r="H559" t="str">
        <f t="shared" si="17"/>
        <v/>
      </c>
      <c r="I559" t="e">
        <f t="shared" si="18"/>
        <v>#N/A</v>
      </c>
      <c r="J559">
        <v>5000001</v>
      </c>
    </row>
    <row r="560" spans="6:10" x14ac:dyDescent="0.25">
      <c r="F560" t="s">
        <v>759</v>
      </c>
      <c r="G560" t="s">
        <v>858</v>
      </c>
      <c r="H560" t="str">
        <f t="shared" si="17"/>
        <v/>
      </c>
      <c r="I560" t="e">
        <f t="shared" si="18"/>
        <v>#N/A</v>
      </c>
      <c r="J560">
        <v>5000001</v>
      </c>
    </row>
    <row r="561" spans="6:10" x14ac:dyDescent="0.25">
      <c r="F561" t="s">
        <v>858</v>
      </c>
      <c r="G561" t="s">
        <v>764</v>
      </c>
      <c r="H561" t="str">
        <f t="shared" si="17"/>
        <v/>
      </c>
      <c r="I561" t="e">
        <f t="shared" si="18"/>
        <v>#N/A</v>
      </c>
      <c r="J561">
        <v>5000001</v>
      </c>
    </row>
    <row r="562" spans="6:10" x14ac:dyDescent="0.25">
      <c r="F562" t="s">
        <v>764</v>
      </c>
      <c r="G562" t="s">
        <v>911</v>
      </c>
      <c r="H562" t="str">
        <f t="shared" si="17"/>
        <v/>
      </c>
      <c r="I562" t="e">
        <f t="shared" si="18"/>
        <v>#N/A</v>
      </c>
      <c r="J562">
        <v>4760000</v>
      </c>
    </row>
    <row r="563" spans="6:10" x14ac:dyDescent="0.25">
      <c r="F563" t="s">
        <v>911</v>
      </c>
      <c r="G563" t="s">
        <v>820</v>
      </c>
      <c r="H563" t="str">
        <f t="shared" si="17"/>
        <v/>
      </c>
      <c r="I563" t="e">
        <f t="shared" si="18"/>
        <v>#N/A</v>
      </c>
      <c r="J563">
        <v>428424</v>
      </c>
    </row>
    <row r="564" spans="6:10" x14ac:dyDescent="0.25">
      <c r="F564" t="s">
        <v>911</v>
      </c>
      <c r="G564" t="s">
        <v>841</v>
      </c>
      <c r="H564" t="str">
        <f t="shared" si="17"/>
        <v/>
      </c>
      <c r="I564" t="e">
        <f t="shared" si="18"/>
        <v>#N/A</v>
      </c>
      <c r="J564">
        <v>480000</v>
      </c>
    </row>
    <row r="565" spans="6:10" x14ac:dyDescent="0.25">
      <c r="F565" t="s">
        <v>911</v>
      </c>
      <c r="G565" t="s">
        <v>910</v>
      </c>
      <c r="H565" t="str">
        <f t="shared" si="17"/>
        <v/>
      </c>
      <c r="I565" t="e">
        <f t="shared" si="18"/>
        <v>#N/A</v>
      </c>
      <c r="J565">
        <v>1300000</v>
      </c>
    </row>
    <row r="566" spans="6:10" x14ac:dyDescent="0.25">
      <c r="F566" t="s">
        <v>990</v>
      </c>
      <c r="G566" t="s">
        <v>902</v>
      </c>
      <c r="H566" t="str">
        <f t="shared" si="17"/>
        <v/>
      </c>
      <c r="I566" t="e">
        <f t="shared" si="18"/>
        <v>#N/A</v>
      </c>
      <c r="J566">
        <v>0</v>
      </c>
    </row>
    <row r="567" spans="6:10" x14ac:dyDescent="0.25">
      <c r="F567" t="s">
        <v>863</v>
      </c>
      <c r="G567" t="s">
        <v>815</v>
      </c>
      <c r="H567" t="str">
        <f t="shared" si="17"/>
        <v/>
      </c>
      <c r="I567" t="e">
        <f t="shared" si="18"/>
        <v>#N/A</v>
      </c>
      <c r="J567">
        <v>3576</v>
      </c>
    </row>
    <row r="568" spans="6:10" x14ac:dyDescent="0.25">
      <c r="F568" t="s">
        <v>882</v>
      </c>
      <c r="G568" t="s">
        <v>832</v>
      </c>
      <c r="H568" t="str">
        <f t="shared" si="17"/>
        <v/>
      </c>
      <c r="I568" t="e">
        <f t="shared" si="18"/>
        <v>#N/A</v>
      </c>
      <c r="J568">
        <v>21420</v>
      </c>
    </row>
    <row r="569" spans="6:10" x14ac:dyDescent="0.25">
      <c r="F569" t="s">
        <v>882</v>
      </c>
      <c r="G569" t="s">
        <v>829</v>
      </c>
      <c r="H569" t="str">
        <f t="shared" si="17"/>
        <v/>
      </c>
      <c r="I569" t="e">
        <f t="shared" si="18"/>
        <v>#N/A</v>
      </c>
      <c r="J569">
        <v>3570252</v>
      </c>
    </row>
    <row r="570" spans="6:10" x14ac:dyDescent="0.25">
      <c r="F570" t="s">
        <v>772</v>
      </c>
      <c r="G570" t="s">
        <v>991</v>
      </c>
      <c r="H570" t="str">
        <f t="shared" si="17"/>
        <v/>
      </c>
      <c r="I570" t="e">
        <f t="shared" si="18"/>
        <v>#N/A</v>
      </c>
      <c r="J570">
        <v>10532</v>
      </c>
    </row>
    <row r="571" spans="6:10" x14ac:dyDescent="0.25">
      <c r="F571" t="s">
        <v>844</v>
      </c>
      <c r="G571" t="s">
        <v>845</v>
      </c>
      <c r="H571" t="str">
        <f t="shared" si="17"/>
        <v/>
      </c>
      <c r="I571" t="e">
        <f t="shared" si="18"/>
        <v>#N/A</v>
      </c>
      <c r="J571">
        <v>5000001</v>
      </c>
    </row>
    <row r="572" spans="6:10" x14ac:dyDescent="0.25">
      <c r="F572" t="s">
        <v>845</v>
      </c>
      <c r="G572" t="s">
        <v>902</v>
      </c>
      <c r="H572" t="str">
        <f t="shared" si="17"/>
        <v/>
      </c>
      <c r="I572" t="e">
        <f t="shared" si="18"/>
        <v>#N/A</v>
      </c>
      <c r="J572">
        <v>5000001</v>
      </c>
    </row>
    <row r="573" spans="6:10" x14ac:dyDescent="0.25">
      <c r="F573" t="s">
        <v>854</v>
      </c>
      <c r="G573" t="s">
        <v>902</v>
      </c>
      <c r="H573" t="str">
        <f t="shared" si="17"/>
        <v/>
      </c>
      <c r="I573" t="e">
        <f t="shared" si="18"/>
        <v>#N/A</v>
      </c>
      <c r="J573">
        <v>5000001</v>
      </c>
    </row>
    <row r="574" spans="6:10" x14ac:dyDescent="0.25">
      <c r="F574" t="s">
        <v>866</v>
      </c>
      <c r="G574" t="s">
        <v>865</v>
      </c>
      <c r="H574" t="str">
        <f t="shared" si="17"/>
        <v/>
      </c>
      <c r="I574" t="e">
        <f t="shared" si="18"/>
        <v>#N/A</v>
      </c>
      <c r="J574">
        <v>5000001</v>
      </c>
    </row>
    <row r="575" spans="6:10" x14ac:dyDescent="0.25">
      <c r="F575" t="s">
        <v>865</v>
      </c>
      <c r="G575" t="s">
        <v>902</v>
      </c>
      <c r="H575" t="str">
        <f t="shared" si="17"/>
        <v/>
      </c>
      <c r="I575" t="e">
        <f t="shared" si="18"/>
        <v>#N/A</v>
      </c>
      <c r="J575">
        <v>5000001</v>
      </c>
    </row>
    <row r="576" spans="6:10" x14ac:dyDescent="0.25">
      <c r="F576" t="s">
        <v>992</v>
      </c>
      <c r="G576" t="s">
        <v>840</v>
      </c>
      <c r="H576" t="str">
        <f t="shared" si="17"/>
        <v/>
      </c>
      <c r="I576" t="e">
        <f t="shared" si="18"/>
        <v>#N/A</v>
      </c>
      <c r="J576">
        <v>11900</v>
      </c>
    </row>
    <row r="577" spans="6:10" x14ac:dyDescent="0.25">
      <c r="F577" t="s">
        <v>851</v>
      </c>
      <c r="G577" t="s">
        <v>826</v>
      </c>
      <c r="H577" t="str">
        <f t="shared" si="17"/>
        <v/>
      </c>
      <c r="I577" t="e">
        <f t="shared" si="18"/>
        <v>#N/A</v>
      </c>
      <c r="J577">
        <v>7140</v>
      </c>
    </row>
    <row r="578" spans="6:10" x14ac:dyDescent="0.25">
      <c r="F578" t="s">
        <v>850</v>
      </c>
      <c r="G578" t="s">
        <v>841</v>
      </c>
      <c r="H578" t="str">
        <f t="shared" si="17"/>
        <v/>
      </c>
      <c r="I578" t="e">
        <f t="shared" si="18"/>
        <v>#N/A</v>
      </c>
      <c r="J578">
        <v>71404</v>
      </c>
    </row>
    <row r="579" spans="6:10" x14ac:dyDescent="0.25">
      <c r="F579" t="s">
        <v>879</v>
      </c>
      <c r="G579" t="s">
        <v>839</v>
      </c>
      <c r="H579" t="str">
        <f t="shared" ref="H579:H642" si="19">IF(LEFT(G579,3)="WRP","WRP","")</f>
        <v/>
      </c>
      <c r="I579" t="e">
        <f t="shared" ref="I579:I642" si="20">VLOOKUP(G579,$B$2:$D$18,3)</f>
        <v>#N/A</v>
      </c>
      <c r="J579">
        <v>2856</v>
      </c>
    </row>
    <row r="580" spans="6:10" x14ac:dyDescent="0.25">
      <c r="F580" t="s">
        <v>740</v>
      </c>
      <c r="G580" t="s">
        <v>822</v>
      </c>
      <c r="H580" t="str">
        <f t="shared" si="19"/>
        <v/>
      </c>
      <c r="I580" t="e">
        <f t="shared" si="20"/>
        <v>#N/A</v>
      </c>
      <c r="J580">
        <v>2856</v>
      </c>
    </row>
    <row r="581" spans="6:10" x14ac:dyDescent="0.25">
      <c r="F581" t="s">
        <v>884</v>
      </c>
      <c r="G581" t="s">
        <v>812</v>
      </c>
      <c r="H581" t="str">
        <f t="shared" si="19"/>
        <v/>
      </c>
      <c r="I581" t="e">
        <f t="shared" si="20"/>
        <v>#N/A</v>
      </c>
      <c r="J581">
        <v>8152</v>
      </c>
    </row>
    <row r="582" spans="6:10" x14ac:dyDescent="0.25">
      <c r="F582" t="s">
        <v>884</v>
      </c>
      <c r="G582" t="s">
        <v>812</v>
      </c>
      <c r="H582" t="str">
        <f t="shared" si="19"/>
        <v/>
      </c>
      <c r="I582" t="e">
        <f t="shared" si="20"/>
        <v>#N/A</v>
      </c>
      <c r="J582">
        <v>2678</v>
      </c>
    </row>
    <row r="583" spans="6:10" x14ac:dyDescent="0.25">
      <c r="F583" t="s">
        <v>911</v>
      </c>
      <c r="G583" t="s">
        <v>819</v>
      </c>
      <c r="H583" t="str">
        <f t="shared" si="19"/>
        <v/>
      </c>
      <c r="I583" t="e">
        <f t="shared" si="20"/>
        <v>#N/A</v>
      </c>
      <c r="J583">
        <v>35702</v>
      </c>
    </row>
    <row r="584" spans="6:10" x14ac:dyDescent="0.25">
      <c r="F584" t="s">
        <v>869</v>
      </c>
      <c r="G584" t="s">
        <v>827</v>
      </c>
      <c r="H584" t="str">
        <f t="shared" si="19"/>
        <v/>
      </c>
      <c r="I584" t="e">
        <f t="shared" si="20"/>
        <v>#N/A</v>
      </c>
      <c r="J584">
        <v>8926</v>
      </c>
    </row>
    <row r="585" spans="6:10" x14ac:dyDescent="0.25">
      <c r="F585" t="s">
        <v>993</v>
      </c>
      <c r="G585" t="s">
        <v>830</v>
      </c>
      <c r="H585" t="str">
        <f t="shared" si="19"/>
        <v/>
      </c>
      <c r="I585" t="e">
        <f t="shared" si="20"/>
        <v>#N/A</v>
      </c>
      <c r="J585">
        <v>116033</v>
      </c>
    </row>
    <row r="586" spans="6:10" x14ac:dyDescent="0.25">
      <c r="F586" t="s">
        <v>877</v>
      </c>
      <c r="G586" t="s">
        <v>834</v>
      </c>
      <c r="H586" t="str">
        <f t="shared" si="19"/>
        <v/>
      </c>
      <c r="I586" t="e">
        <f t="shared" si="20"/>
        <v>#N/A</v>
      </c>
      <c r="J586">
        <v>20826</v>
      </c>
    </row>
    <row r="587" spans="6:10" x14ac:dyDescent="0.25">
      <c r="F587" t="s">
        <v>890</v>
      </c>
      <c r="G587" t="s">
        <v>894</v>
      </c>
      <c r="H587" t="str">
        <f t="shared" si="19"/>
        <v/>
      </c>
      <c r="I587" t="e">
        <f t="shared" si="20"/>
        <v>#N/A</v>
      </c>
      <c r="J587">
        <v>5000001</v>
      </c>
    </row>
    <row r="588" spans="6:10" x14ac:dyDescent="0.25">
      <c r="F588" t="s">
        <v>891</v>
      </c>
      <c r="G588" t="s">
        <v>894</v>
      </c>
      <c r="H588" t="str">
        <f t="shared" si="19"/>
        <v/>
      </c>
      <c r="I588" t="e">
        <f t="shared" si="20"/>
        <v>#N/A</v>
      </c>
      <c r="J588">
        <v>5000001</v>
      </c>
    </row>
    <row r="589" spans="6:10" x14ac:dyDescent="0.25">
      <c r="F589" t="s">
        <v>843</v>
      </c>
      <c r="G589" t="s">
        <v>894</v>
      </c>
      <c r="H589" t="str">
        <f t="shared" si="19"/>
        <v/>
      </c>
      <c r="I589" t="e">
        <f t="shared" si="20"/>
        <v>#N/A</v>
      </c>
      <c r="J589">
        <v>5000001</v>
      </c>
    </row>
    <row r="590" spans="6:10" x14ac:dyDescent="0.25">
      <c r="F590" t="s">
        <v>844</v>
      </c>
      <c r="G590" t="s">
        <v>894</v>
      </c>
      <c r="H590" t="str">
        <f t="shared" si="19"/>
        <v/>
      </c>
      <c r="I590" t="e">
        <f t="shared" si="20"/>
        <v>#N/A</v>
      </c>
      <c r="J590">
        <v>5000001</v>
      </c>
    </row>
    <row r="591" spans="6:10" x14ac:dyDescent="0.25">
      <c r="F591" t="s">
        <v>859</v>
      </c>
      <c r="G591" t="s">
        <v>894</v>
      </c>
      <c r="H591" t="str">
        <f t="shared" si="19"/>
        <v/>
      </c>
      <c r="I591" t="e">
        <f t="shared" si="20"/>
        <v>#N/A</v>
      </c>
      <c r="J591">
        <v>5000001</v>
      </c>
    </row>
    <row r="592" spans="6:10" x14ac:dyDescent="0.25">
      <c r="F592" t="s">
        <v>852</v>
      </c>
      <c r="G592" t="s">
        <v>894</v>
      </c>
      <c r="H592" t="str">
        <f t="shared" si="19"/>
        <v/>
      </c>
      <c r="I592" t="e">
        <f t="shared" si="20"/>
        <v>#N/A</v>
      </c>
      <c r="J592">
        <v>5000001</v>
      </c>
    </row>
    <row r="593" spans="6:10" x14ac:dyDescent="0.25">
      <c r="F593" t="s">
        <v>847</v>
      </c>
      <c r="G593" t="s">
        <v>894</v>
      </c>
      <c r="H593" t="str">
        <f t="shared" si="19"/>
        <v/>
      </c>
      <c r="I593" t="e">
        <f t="shared" si="20"/>
        <v>#N/A</v>
      </c>
      <c r="J593">
        <v>5000001</v>
      </c>
    </row>
    <row r="594" spans="6:10" x14ac:dyDescent="0.25">
      <c r="F594" t="s">
        <v>848</v>
      </c>
      <c r="G594" t="s">
        <v>894</v>
      </c>
      <c r="H594" t="str">
        <f t="shared" si="19"/>
        <v/>
      </c>
      <c r="I594" t="e">
        <f t="shared" si="20"/>
        <v>#N/A</v>
      </c>
      <c r="J594">
        <v>5000001</v>
      </c>
    </row>
    <row r="595" spans="6:10" x14ac:dyDescent="0.25">
      <c r="F595" t="s">
        <v>850</v>
      </c>
      <c r="G595" t="s">
        <v>894</v>
      </c>
      <c r="H595" t="str">
        <f t="shared" si="19"/>
        <v/>
      </c>
      <c r="I595" t="e">
        <f t="shared" si="20"/>
        <v>#N/A</v>
      </c>
      <c r="J595">
        <v>5000001</v>
      </c>
    </row>
    <row r="596" spans="6:10" x14ac:dyDescent="0.25">
      <c r="F596" t="s">
        <v>851</v>
      </c>
      <c r="G596" t="s">
        <v>894</v>
      </c>
      <c r="H596" t="str">
        <f t="shared" si="19"/>
        <v/>
      </c>
      <c r="I596" t="e">
        <f t="shared" si="20"/>
        <v>#N/A</v>
      </c>
      <c r="J596">
        <v>5000001</v>
      </c>
    </row>
    <row r="597" spans="6:10" x14ac:dyDescent="0.25">
      <c r="F597" t="s">
        <v>892</v>
      </c>
      <c r="G597" t="s">
        <v>894</v>
      </c>
      <c r="H597" t="str">
        <f t="shared" si="19"/>
        <v/>
      </c>
      <c r="I597" t="e">
        <f t="shared" si="20"/>
        <v>#N/A</v>
      </c>
      <c r="J597">
        <v>5000001</v>
      </c>
    </row>
    <row r="598" spans="6:10" x14ac:dyDescent="0.25">
      <c r="F598" t="s">
        <v>853</v>
      </c>
      <c r="G598" t="s">
        <v>894</v>
      </c>
      <c r="H598" t="str">
        <f t="shared" si="19"/>
        <v/>
      </c>
      <c r="I598" t="e">
        <f t="shared" si="20"/>
        <v>#N/A</v>
      </c>
      <c r="J598">
        <v>5000001</v>
      </c>
    </row>
    <row r="599" spans="6:10" x14ac:dyDescent="0.25">
      <c r="F599" t="s">
        <v>893</v>
      </c>
      <c r="G599" t="s">
        <v>894</v>
      </c>
      <c r="H599" t="str">
        <f t="shared" si="19"/>
        <v/>
      </c>
      <c r="I599" t="e">
        <f t="shared" si="20"/>
        <v>#N/A</v>
      </c>
      <c r="J599">
        <v>5000001</v>
      </c>
    </row>
    <row r="600" spans="6:10" x14ac:dyDescent="0.25">
      <c r="F600" t="s">
        <v>854</v>
      </c>
      <c r="G600" t="s">
        <v>894</v>
      </c>
      <c r="H600" t="str">
        <f t="shared" si="19"/>
        <v/>
      </c>
      <c r="I600" t="e">
        <f t="shared" si="20"/>
        <v>#N/A</v>
      </c>
      <c r="J600">
        <v>5000001</v>
      </c>
    </row>
    <row r="601" spans="6:10" x14ac:dyDescent="0.25">
      <c r="F601" t="s">
        <v>856</v>
      </c>
      <c r="G601" t="s">
        <v>894</v>
      </c>
      <c r="H601" t="str">
        <f t="shared" si="19"/>
        <v/>
      </c>
      <c r="I601" t="e">
        <f t="shared" si="20"/>
        <v>#N/A</v>
      </c>
      <c r="J601">
        <v>5000001</v>
      </c>
    </row>
    <row r="602" spans="6:10" x14ac:dyDescent="0.25">
      <c r="F602" t="s">
        <v>895</v>
      </c>
      <c r="G602" t="s">
        <v>894</v>
      </c>
      <c r="H602" t="str">
        <f t="shared" si="19"/>
        <v/>
      </c>
      <c r="I602" t="e">
        <f t="shared" si="20"/>
        <v>#N/A</v>
      </c>
      <c r="J602">
        <v>5000001</v>
      </c>
    </row>
    <row r="603" spans="6:10" x14ac:dyDescent="0.25">
      <c r="F603" t="s">
        <v>896</v>
      </c>
      <c r="G603" t="s">
        <v>894</v>
      </c>
      <c r="H603" t="str">
        <f t="shared" si="19"/>
        <v/>
      </c>
      <c r="I603" t="e">
        <f t="shared" si="20"/>
        <v>#N/A</v>
      </c>
      <c r="J603">
        <v>5000001</v>
      </c>
    </row>
    <row r="604" spans="6:10" x14ac:dyDescent="0.25">
      <c r="F604" t="s">
        <v>863</v>
      </c>
      <c r="G604" t="s">
        <v>894</v>
      </c>
      <c r="H604" t="str">
        <f t="shared" si="19"/>
        <v/>
      </c>
      <c r="I604" t="e">
        <f t="shared" si="20"/>
        <v>#N/A</v>
      </c>
      <c r="J604">
        <v>5000001</v>
      </c>
    </row>
    <row r="605" spans="6:10" x14ac:dyDescent="0.25">
      <c r="F605" t="s">
        <v>886</v>
      </c>
      <c r="G605" t="s">
        <v>894</v>
      </c>
      <c r="H605" t="str">
        <f t="shared" si="19"/>
        <v/>
      </c>
      <c r="I605" t="e">
        <f t="shared" si="20"/>
        <v>#N/A</v>
      </c>
      <c r="J605">
        <v>5000001</v>
      </c>
    </row>
    <row r="606" spans="6:10" x14ac:dyDescent="0.25">
      <c r="F606" t="s">
        <v>860</v>
      </c>
      <c r="G606" t="s">
        <v>894</v>
      </c>
      <c r="H606" t="str">
        <f t="shared" si="19"/>
        <v/>
      </c>
      <c r="I606" t="e">
        <f t="shared" si="20"/>
        <v>#N/A</v>
      </c>
      <c r="J606">
        <v>5000001</v>
      </c>
    </row>
    <row r="607" spans="6:10" x14ac:dyDescent="0.25">
      <c r="F607" t="s">
        <v>861</v>
      </c>
      <c r="G607" t="s">
        <v>894</v>
      </c>
      <c r="H607" t="str">
        <f t="shared" si="19"/>
        <v/>
      </c>
      <c r="I607" t="e">
        <f t="shared" si="20"/>
        <v>#N/A</v>
      </c>
      <c r="J607">
        <v>5000001</v>
      </c>
    </row>
    <row r="608" spans="6:10" x14ac:dyDescent="0.25">
      <c r="F608" t="s">
        <v>866</v>
      </c>
      <c r="G608" t="s">
        <v>894</v>
      </c>
      <c r="H608" t="str">
        <f t="shared" si="19"/>
        <v/>
      </c>
      <c r="I608" t="e">
        <f t="shared" si="20"/>
        <v>#N/A</v>
      </c>
      <c r="J608">
        <v>5000001</v>
      </c>
    </row>
    <row r="609" spans="6:10" x14ac:dyDescent="0.25">
      <c r="F609" t="s">
        <v>865</v>
      </c>
      <c r="G609" t="s">
        <v>894</v>
      </c>
      <c r="H609" t="str">
        <f t="shared" si="19"/>
        <v/>
      </c>
      <c r="I609" t="e">
        <f t="shared" si="20"/>
        <v>#N/A</v>
      </c>
      <c r="J609">
        <v>5000001</v>
      </c>
    </row>
    <row r="610" spans="6:10" x14ac:dyDescent="0.25">
      <c r="F610" t="s">
        <v>897</v>
      </c>
      <c r="G610" t="s">
        <v>894</v>
      </c>
      <c r="H610" t="str">
        <f t="shared" si="19"/>
        <v/>
      </c>
      <c r="I610" t="e">
        <f t="shared" si="20"/>
        <v>#N/A</v>
      </c>
      <c r="J610">
        <v>5000001</v>
      </c>
    </row>
    <row r="611" spans="6:10" x14ac:dyDescent="0.25">
      <c r="F611" t="s">
        <v>898</v>
      </c>
      <c r="G611" t="s">
        <v>894</v>
      </c>
      <c r="H611" t="str">
        <f t="shared" si="19"/>
        <v/>
      </c>
      <c r="I611" t="e">
        <f t="shared" si="20"/>
        <v>#N/A</v>
      </c>
      <c r="J611">
        <v>5000001</v>
      </c>
    </row>
    <row r="612" spans="6:10" x14ac:dyDescent="0.25">
      <c r="F612" t="s">
        <v>899</v>
      </c>
      <c r="G612" t="s">
        <v>894</v>
      </c>
      <c r="H612" t="str">
        <f t="shared" si="19"/>
        <v/>
      </c>
      <c r="I612" t="e">
        <f t="shared" si="20"/>
        <v>#N/A</v>
      </c>
      <c r="J612">
        <v>5000001</v>
      </c>
    </row>
    <row r="613" spans="6:10" x14ac:dyDescent="0.25">
      <c r="F613" t="s">
        <v>900</v>
      </c>
      <c r="G613" t="s">
        <v>894</v>
      </c>
      <c r="H613" t="str">
        <f t="shared" si="19"/>
        <v/>
      </c>
      <c r="I613" t="e">
        <f t="shared" si="20"/>
        <v>#N/A</v>
      </c>
      <c r="J613">
        <v>5000001</v>
      </c>
    </row>
    <row r="614" spans="6:10" x14ac:dyDescent="0.25">
      <c r="F614" t="s">
        <v>902</v>
      </c>
      <c r="G614" t="s">
        <v>894</v>
      </c>
      <c r="H614" t="str">
        <f t="shared" si="19"/>
        <v/>
      </c>
      <c r="I614" t="e">
        <f t="shared" si="20"/>
        <v>#N/A</v>
      </c>
      <c r="J614">
        <v>0</v>
      </c>
    </row>
    <row r="615" spans="6:10" x14ac:dyDescent="0.25">
      <c r="F615" t="s">
        <v>868</v>
      </c>
      <c r="G615" t="s">
        <v>894</v>
      </c>
      <c r="H615" t="str">
        <f t="shared" si="19"/>
        <v/>
      </c>
      <c r="I615" t="e">
        <f t="shared" si="20"/>
        <v>#N/A</v>
      </c>
      <c r="J615">
        <v>5000001</v>
      </c>
    </row>
    <row r="616" spans="6:10" x14ac:dyDescent="0.25">
      <c r="F616" t="s">
        <v>862</v>
      </c>
      <c r="G616" t="s">
        <v>894</v>
      </c>
      <c r="H616" t="str">
        <f t="shared" si="19"/>
        <v/>
      </c>
      <c r="I616" t="e">
        <f t="shared" si="20"/>
        <v>#N/A</v>
      </c>
      <c r="J616">
        <v>5000001</v>
      </c>
    </row>
    <row r="617" spans="6:10" x14ac:dyDescent="0.25">
      <c r="F617" t="s">
        <v>869</v>
      </c>
      <c r="G617" t="s">
        <v>894</v>
      </c>
      <c r="H617" t="str">
        <f t="shared" si="19"/>
        <v/>
      </c>
      <c r="I617" t="e">
        <f t="shared" si="20"/>
        <v>#N/A</v>
      </c>
      <c r="J617">
        <v>5000001</v>
      </c>
    </row>
    <row r="618" spans="6:10" x14ac:dyDescent="0.25">
      <c r="F618" t="s">
        <v>903</v>
      </c>
      <c r="G618" t="s">
        <v>894</v>
      </c>
      <c r="H618" t="str">
        <f t="shared" si="19"/>
        <v/>
      </c>
      <c r="I618" t="e">
        <f t="shared" si="20"/>
        <v>#N/A</v>
      </c>
      <c r="J618">
        <v>5000001</v>
      </c>
    </row>
    <row r="619" spans="6:10" x14ac:dyDescent="0.25">
      <c r="F619" t="s">
        <v>904</v>
      </c>
      <c r="G619" t="s">
        <v>894</v>
      </c>
      <c r="H619" t="str">
        <f t="shared" si="19"/>
        <v/>
      </c>
      <c r="I619" t="e">
        <f t="shared" si="20"/>
        <v>#N/A</v>
      </c>
      <c r="J619">
        <v>5000001</v>
      </c>
    </row>
    <row r="620" spans="6:10" x14ac:dyDescent="0.25">
      <c r="F620" t="s">
        <v>905</v>
      </c>
      <c r="G620" t="s">
        <v>894</v>
      </c>
      <c r="H620" t="str">
        <f t="shared" si="19"/>
        <v/>
      </c>
      <c r="I620" t="e">
        <f t="shared" si="20"/>
        <v>#N/A</v>
      </c>
      <c r="J620">
        <v>5000001</v>
      </c>
    </row>
    <row r="621" spans="6:10" x14ac:dyDescent="0.25">
      <c r="F621" t="s">
        <v>872</v>
      </c>
      <c r="G621" t="s">
        <v>894</v>
      </c>
      <c r="H621" t="str">
        <f t="shared" si="19"/>
        <v/>
      </c>
      <c r="I621" t="e">
        <f t="shared" si="20"/>
        <v>#N/A</v>
      </c>
      <c r="J621">
        <v>5000001</v>
      </c>
    </row>
    <row r="622" spans="6:10" x14ac:dyDescent="0.25">
      <c r="F622" t="s">
        <v>906</v>
      </c>
      <c r="G622" t="s">
        <v>894</v>
      </c>
      <c r="H622" t="str">
        <f t="shared" si="19"/>
        <v/>
      </c>
      <c r="I622" t="e">
        <f t="shared" si="20"/>
        <v>#N/A</v>
      </c>
      <c r="J622">
        <v>5000001</v>
      </c>
    </row>
    <row r="623" spans="6:10" x14ac:dyDescent="0.25">
      <c r="F623" t="s">
        <v>880</v>
      </c>
      <c r="G623" t="s">
        <v>894</v>
      </c>
      <c r="H623" t="str">
        <f t="shared" si="19"/>
        <v/>
      </c>
      <c r="I623" t="e">
        <f t="shared" si="20"/>
        <v>#N/A</v>
      </c>
      <c r="J623">
        <v>5000001</v>
      </c>
    </row>
    <row r="624" spans="6:10" x14ac:dyDescent="0.25">
      <c r="F624" t="s">
        <v>881</v>
      </c>
      <c r="G624" t="s">
        <v>894</v>
      </c>
      <c r="H624" t="str">
        <f t="shared" si="19"/>
        <v/>
      </c>
      <c r="I624" t="e">
        <f t="shared" si="20"/>
        <v>#N/A</v>
      </c>
      <c r="J624">
        <v>5000001</v>
      </c>
    </row>
    <row r="625" spans="6:10" x14ac:dyDescent="0.25">
      <c r="F625" t="s">
        <v>870</v>
      </c>
      <c r="G625" t="s">
        <v>894</v>
      </c>
      <c r="H625" t="str">
        <f t="shared" si="19"/>
        <v/>
      </c>
      <c r="I625" t="e">
        <f t="shared" si="20"/>
        <v>#N/A</v>
      </c>
      <c r="J625">
        <v>5000001</v>
      </c>
    </row>
    <row r="626" spans="6:10" x14ac:dyDescent="0.25">
      <c r="F626" t="s">
        <v>907</v>
      </c>
      <c r="G626" t="s">
        <v>894</v>
      </c>
      <c r="H626" t="str">
        <f t="shared" si="19"/>
        <v/>
      </c>
      <c r="I626" t="e">
        <f t="shared" si="20"/>
        <v>#N/A</v>
      </c>
      <c r="J626">
        <v>5000001</v>
      </c>
    </row>
    <row r="627" spans="6:10" x14ac:dyDescent="0.25">
      <c r="F627" t="s">
        <v>882</v>
      </c>
      <c r="G627" t="s">
        <v>894</v>
      </c>
      <c r="H627" t="str">
        <f t="shared" si="19"/>
        <v/>
      </c>
      <c r="I627" t="e">
        <f t="shared" si="20"/>
        <v>#N/A</v>
      </c>
      <c r="J627">
        <v>5000001</v>
      </c>
    </row>
    <row r="628" spans="6:10" x14ac:dyDescent="0.25">
      <c r="F628" t="s">
        <v>874</v>
      </c>
      <c r="G628" t="s">
        <v>894</v>
      </c>
      <c r="H628" t="str">
        <f t="shared" si="19"/>
        <v/>
      </c>
      <c r="I628" t="e">
        <f t="shared" si="20"/>
        <v>#N/A</v>
      </c>
      <c r="J628">
        <v>5000001</v>
      </c>
    </row>
    <row r="629" spans="6:10" x14ac:dyDescent="0.25">
      <c r="F629" t="s">
        <v>857</v>
      </c>
      <c r="G629" t="s">
        <v>894</v>
      </c>
      <c r="H629" t="str">
        <f t="shared" si="19"/>
        <v/>
      </c>
      <c r="I629" t="e">
        <f t="shared" si="20"/>
        <v>#N/A</v>
      </c>
      <c r="J629">
        <v>5000001</v>
      </c>
    </row>
    <row r="630" spans="6:10" x14ac:dyDescent="0.25">
      <c r="F630" t="s">
        <v>846</v>
      </c>
      <c r="G630" t="s">
        <v>894</v>
      </c>
      <c r="H630" t="str">
        <f t="shared" si="19"/>
        <v/>
      </c>
      <c r="I630" t="e">
        <f t="shared" si="20"/>
        <v>#N/A</v>
      </c>
      <c r="J630">
        <v>5000001</v>
      </c>
    </row>
    <row r="631" spans="6:10" x14ac:dyDescent="0.25">
      <c r="F631" t="s">
        <v>877</v>
      </c>
      <c r="G631" t="s">
        <v>894</v>
      </c>
      <c r="H631" t="str">
        <f t="shared" si="19"/>
        <v/>
      </c>
      <c r="I631" t="e">
        <f t="shared" si="20"/>
        <v>#N/A</v>
      </c>
      <c r="J631">
        <v>5000001</v>
      </c>
    </row>
    <row r="632" spans="6:10" x14ac:dyDescent="0.25">
      <c r="F632" t="s">
        <v>864</v>
      </c>
      <c r="G632" t="s">
        <v>894</v>
      </c>
      <c r="H632" t="str">
        <f t="shared" si="19"/>
        <v/>
      </c>
      <c r="I632" t="e">
        <f t="shared" si="20"/>
        <v>#N/A</v>
      </c>
      <c r="J632">
        <v>5000001</v>
      </c>
    </row>
    <row r="633" spans="6:10" x14ac:dyDescent="0.25">
      <c r="F633" t="s">
        <v>909</v>
      </c>
      <c r="G633" t="s">
        <v>894</v>
      </c>
      <c r="H633" t="str">
        <f t="shared" si="19"/>
        <v/>
      </c>
      <c r="I633" t="e">
        <f t="shared" si="20"/>
        <v>#N/A</v>
      </c>
      <c r="J633">
        <v>5000001</v>
      </c>
    </row>
    <row r="634" spans="6:10" x14ac:dyDescent="0.25">
      <c r="F634" t="s">
        <v>908</v>
      </c>
      <c r="G634" t="s">
        <v>894</v>
      </c>
      <c r="H634" t="str">
        <f t="shared" si="19"/>
        <v/>
      </c>
      <c r="I634" t="e">
        <f t="shared" si="20"/>
        <v>#N/A</v>
      </c>
      <c r="J634">
        <v>5000001</v>
      </c>
    </row>
    <row r="635" spans="6:10" x14ac:dyDescent="0.25">
      <c r="F635" t="s">
        <v>878</v>
      </c>
      <c r="G635" t="s">
        <v>894</v>
      </c>
      <c r="H635" t="str">
        <f t="shared" si="19"/>
        <v/>
      </c>
      <c r="I635" t="e">
        <f t="shared" si="20"/>
        <v>#N/A</v>
      </c>
      <c r="J635">
        <v>5000001</v>
      </c>
    </row>
    <row r="636" spans="6:10" x14ac:dyDescent="0.25">
      <c r="F636" t="s">
        <v>876</v>
      </c>
      <c r="G636" t="s">
        <v>894</v>
      </c>
      <c r="H636" t="str">
        <f t="shared" si="19"/>
        <v/>
      </c>
      <c r="I636" t="e">
        <f t="shared" si="20"/>
        <v>#N/A</v>
      </c>
      <c r="J636">
        <v>5000001</v>
      </c>
    </row>
    <row r="637" spans="6:10" x14ac:dyDescent="0.25">
      <c r="F637" t="s">
        <v>879</v>
      </c>
      <c r="G637" t="s">
        <v>894</v>
      </c>
      <c r="H637" t="str">
        <f t="shared" si="19"/>
        <v/>
      </c>
      <c r="I637" t="e">
        <f t="shared" si="20"/>
        <v>#N/A</v>
      </c>
      <c r="J637">
        <v>5000001</v>
      </c>
    </row>
    <row r="638" spans="6:10" x14ac:dyDescent="0.25">
      <c r="F638" t="s">
        <v>883</v>
      </c>
      <c r="G638" t="s">
        <v>894</v>
      </c>
      <c r="H638" t="str">
        <f t="shared" si="19"/>
        <v/>
      </c>
      <c r="I638" t="e">
        <f t="shared" si="20"/>
        <v>#N/A</v>
      </c>
      <c r="J638">
        <v>5000001</v>
      </c>
    </row>
    <row r="639" spans="6:10" x14ac:dyDescent="0.25">
      <c r="F639" t="s">
        <v>910</v>
      </c>
      <c r="G639" t="s">
        <v>894</v>
      </c>
      <c r="H639" t="str">
        <f t="shared" si="19"/>
        <v/>
      </c>
      <c r="I639" t="e">
        <f t="shared" si="20"/>
        <v>#N/A</v>
      </c>
      <c r="J639">
        <v>5000001</v>
      </c>
    </row>
    <row r="640" spans="6:10" x14ac:dyDescent="0.25">
      <c r="F640" t="s">
        <v>911</v>
      </c>
      <c r="G640" t="s">
        <v>894</v>
      </c>
      <c r="H640" t="str">
        <f t="shared" si="19"/>
        <v/>
      </c>
      <c r="I640" t="e">
        <f t="shared" si="20"/>
        <v>#N/A</v>
      </c>
      <c r="J640">
        <v>5000001</v>
      </c>
    </row>
    <row r="641" spans="6:10" x14ac:dyDescent="0.25">
      <c r="F641" t="s">
        <v>887</v>
      </c>
      <c r="G641" t="s">
        <v>894</v>
      </c>
      <c r="H641" t="str">
        <f t="shared" si="19"/>
        <v/>
      </c>
      <c r="I641" t="e">
        <f t="shared" si="20"/>
        <v>#N/A</v>
      </c>
      <c r="J641">
        <v>5000001</v>
      </c>
    </row>
    <row r="642" spans="6:10" x14ac:dyDescent="0.25">
      <c r="F642" t="s">
        <v>889</v>
      </c>
      <c r="G642" t="s">
        <v>894</v>
      </c>
      <c r="H642" t="str">
        <f t="shared" si="19"/>
        <v/>
      </c>
      <c r="I642" t="e">
        <f t="shared" si="20"/>
        <v>#N/A</v>
      </c>
      <c r="J642">
        <v>5000001</v>
      </c>
    </row>
    <row r="643" spans="6:10" x14ac:dyDescent="0.25">
      <c r="F643" t="s">
        <v>888</v>
      </c>
      <c r="G643" t="s">
        <v>894</v>
      </c>
      <c r="H643" t="str">
        <f t="shared" ref="H643:H697" si="21">IF(LEFT(G643,3)="WRP","WRP","")</f>
        <v/>
      </c>
      <c r="I643" t="e">
        <f t="shared" ref="I643:I697" si="22">VLOOKUP(G643,$B$2:$D$18,3)</f>
        <v>#N/A</v>
      </c>
      <c r="J643">
        <v>5000001</v>
      </c>
    </row>
    <row r="644" spans="6:10" x14ac:dyDescent="0.25">
      <c r="F644" t="s">
        <v>900</v>
      </c>
      <c r="G644" t="s">
        <v>901</v>
      </c>
      <c r="H644" t="str">
        <f t="shared" si="21"/>
        <v/>
      </c>
      <c r="I644" t="e">
        <f t="shared" si="22"/>
        <v>#N/A</v>
      </c>
      <c r="J644">
        <v>5000001</v>
      </c>
    </row>
    <row r="645" spans="6:10" x14ac:dyDescent="0.25">
      <c r="F645" t="s">
        <v>164</v>
      </c>
      <c r="G645" t="s">
        <v>725</v>
      </c>
      <c r="H645" t="str">
        <f t="shared" si="21"/>
        <v/>
      </c>
      <c r="I645" t="e">
        <f t="shared" si="22"/>
        <v>#N/A</v>
      </c>
      <c r="J645">
        <v>969</v>
      </c>
    </row>
    <row r="646" spans="6:10" x14ac:dyDescent="0.25">
      <c r="F646" t="s">
        <v>113</v>
      </c>
      <c r="G646" t="s">
        <v>721</v>
      </c>
      <c r="H646" t="str">
        <f t="shared" si="21"/>
        <v/>
      </c>
      <c r="I646" t="e">
        <f t="shared" si="22"/>
        <v>#N/A</v>
      </c>
      <c r="J646">
        <v>2024</v>
      </c>
    </row>
    <row r="647" spans="6:10" x14ac:dyDescent="0.25">
      <c r="F647" t="s">
        <v>309</v>
      </c>
      <c r="G647" t="s">
        <v>710</v>
      </c>
      <c r="H647" t="str">
        <f t="shared" si="21"/>
        <v/>
      </c>
      <c r="I647" t="e">
        <f t="shared" si="22"/>
        <v>#N/A</v>
      </c>
      <c r="J647">
        <v>185</v>
      </c>
    </row>
    <row r="648" spans="6:10" x14ac:dyDescent="0.25">
      <c r="F648" t="s">
        <v>724</v>
      </c>
      <c r="G648" t="s">
        <v>725</v>
      </c>
      <c r="H648" t="str">
        <f t="shared" si="21"/>
        <v/>
      </c>
      <c r="I648" t="e">
        <f t="shared" si="22"/>
        <v>#N/A</v>
      </c>
      <c r="J648">
        <v>15</v>
      </c>
    </row>
    <row r="649" spans="6:10" x14ac:dyDescent="0.25">
      <c r="F649" t="s">
        <v>122</v>
      </c>
      <c r="G649" t="s">
        <v>725</v>
      </c>
      <c r="H649" t="str">
        <f t="shared" si="21"/>
        <v/>
      </c>
      <c r="I649" t="e">
        <f t="shared" si="22"/>
        <v>#N/A</v>
      </c>
      <c r="J649">
        <v>6700</v>
      </c>
    </row>
    <row r="650" spans="6:10" x14ac:dyDescent="0.25">
      <c r="F650" t="s">
        <v>122</v>
      </c>
      <c r="G650" t="s">
        <v>718</v>
      </c>
      <c r="H650" t="str">
        <f t="shared" si="21"/>
        <v/>
      </c>
      <c r="I650" t="e">
        <f t="shared" si="22"/>
        <v>#N/A</v>
      </c>
      <c r="J650">
        <v>200</v>
      </c>
    </row>
    <row r="651" spans="6:10" x14ac:dyDescent="0.25">
      <c r="F651" t="s">
        <v>122</v>
      </c>
      <c r="G651" t="s">
        <v>702</v>
      </c>
      <c r="H651" t="str">
        <f t="shared" si="21"/>
        <v/>
      </c>
      <c r="I651" t="e">
        <f t="shared" si="22"/>
        <v>#N/A</v>
      </c>
      <c r="J651">
        <v>5502</v>
      </c>
    </row>
    <row r="652" spans="6:10" x14ac:dyDescent="0.25">
      <c r="F652" t="s">
        <v>122</v>
      </c>
      <c r="G652" t="s">
        <v>721</v>
      </c>
      <c r="H652" t="str">
        <f t="shared" si="21"/>
        <v/>
      </c>
      <c r="I652" t="e">
        <f t="shared" si="22"/>
        <v>#N/A</v>
      </c>
      <c r="J652">
        <v>65</v>
      </c>
    </row>
    <row r="653" spans="6:10" x14ac:dyDescent="0.25">
      <c r="F653" t="s">
        <v>122</v>
      </c>
      <c r="G653" t="s">
        <v>994</v>
      </c>
      <c r="H653" t="str">
        <f t="shared" si="21"/>
        <v/>
      </c>
      <c r="I653" t="e">
        <f t="shared" si="22"/>
        <v>#N/A</v>
      </c>
      <c r="J653">
        <v>840</v>
      </c>
    </row>
    <row r="654" spans="6:10" x14ac:dyDescent="0.25">
      <c r="F654" t="s">
        <v>780</v>
      </c>
      <c r="G654" t="s">
        <v>725</v>
      </c>
      <c r="H654" t="str">
        <f t="shared" si="21"/>
        <v/>
      </c>
      <c r="I654" t="e">
        <f t="shared" si="22"/>
        <v>#N/A</v>
      </c>
      <c r="J654">
        <v>5000</v>
      </c>
    </row>
    <row r="655" spans="6:10" x14ac:dyDescent="0.25">
      <c r="F655" t="s">
        <v>624</v>
      </c>
      <c r="G655" t="s">
        <v>725</v>
      </c>
      <c r="H655" t="str">
        <f t="shared" si="21"/>
        <v/>
      </c>
      <c r="I655" t="e">
        <f t="shared" si="22"/>
        <v>#N/A</v>
      </c>
      <c r="J655">
        <v>969</v>
      </c>
    </row>
    <row r="656" spans="6:10" x14ac:dyDescent="0.25">
      <c r="F656" t="s">
        <v>929</v>
      </c>
      <c r="G656" t="s">
        <v>751</v>
      </c>
      <c r="H656" t="str">
        <f t="shared" si="21"/>
        <v/>
      </c>
      <c r="I656" t="e">
        <f t="shared" si="22"/>
        <v>#N/A</v>
      </c>
      <c r="J656">
        <v>0</v>
      </c>
    </row>
    <row r="657" spans="6:10" x14ac:dyDescent="0.25">
      <c r="F657" t="s">
        <v>930</v>
      </c>
      <c r="G657" t="s">
        <v>746</v>
      </c>
      <c r="H657" t="str">
        <f t="shared" si="21"/>
        <v/>
      </c>
      <c r="I657" t="e">
        <f t="shared" si="22"/>
        <v>#N/A</v>
      </c>
      <c r="J657">
        <v>0</v>
      </c>
    </row>
    <row r="658" spans="6:10" x14ac:dyDescent="0.25">
      <c r="F658" t="s">
        <v>931</v>
      </c>
      <c r="G658" t="s">
        <v>754</v>
      </c>
      <c r="H658" t="str">
        <f t="shared" si="21"/>
        <v/>
      </c>
      <c r="I658" t="e">
        <f t="shared" si="22"/>
        <v>#N/A</v>
      </c>
      <c r="J658">
        <v>0</v>
      </c>
    </row>
    <row r="659" spans="6:10" x14ac:dyDescent="0.25">
      <c r="F659" t="s">
        <v>932</v>
      </c>
      <c r="G659" t="s">
        <v>749</v>
      </c>
      <c r="H659" t="str">
        <f t="shared" si="21"/>
        <v/>
      </c>
      <c r="I659" t="e">
        <f t="shared" si="22"/>
        <v>#N/A</v>
      </c>
      <c r="J659">
        <v>0</v>
      </c>
    </row>
    <row r="660" spans="6:10" x14ac:dyDescent="0.25">
      <c r="F660" t="s">
        <v>933</v>
      </c>
      <c r="G660" t="s">
        <v>749</v>
      </c>
      <c r="H660" t="str">
        <f t="shared" si="21"/>
        <v/>
      </c>
      <c r="I660" t="e">
        <f t="shared" si="22"/>
        <v>#N/A</v>
      </c>
      <c r="J660">
        <v>0</v>
      </c>
    </row>
    <row r="661" spans="6:10" x14ac:dyDescent="0.25">
      <c r="F661" t="s">
        <v>934</v>
      </c>
      <c r="G661" t="s">
        <v>749</v>
      </c>
      <c r="H661" t="str">
        <f t="shared" si="21"/>
        <v/>
      </c>
      <c r="I661" t="e">
        <f t="shared" si="22"/>
        <v>#N/A</v>
      </c>
      <c r="J661">
        <v>0</v>
      </c>
    </row>
    <row r="662" spans="6:10" x14ac:dyDescent="0.25">
      <c r="F662" t="s">
        <v>935</v>
      </c>
      <c r="G662" t="s">
        <v>752</v>
      </c>
      <c r="H662" t="str">
        <f t="shared" si="21"/>
        <v/>
      </c>
      <c r="I662" t="e">
        <f t="shared" si="22"/>
        <v>#N/A</v>
      </c>
      <c r="J662">
        <v>0</v>
      </c>
    </row>
    <row r="663" spans="6:10" x14ac:dyDescent="0.25">
      <c r="F663" t="s">
        <v>936</v>
      </c>
      <c r="G663" t="s">
        <v>749</v>
      </c>
      <c r="H663" t="str">
        <f t="shared" si="21"/>
        <v/>
      </c>
      <c r="I663" t="e">
        <f t="shared" si="22"/>
        <v>#N/A</v>
      </c>
      <c r="J663">
        <v>0</v>
      </c>
    </row>
    <row r="664" spans="6:10" x14ac:dyDescent="0.25">
      <c r="F664" t="s">
        <v>937</v>
      </c>
      <c r="G664" t="s">
        <v>749</v>
      </c>
      <c r="H664" t="str">
        <f t="shared" si="21"/>
        <v/>
      </c>
      <c r="I664" t="e">
        <f t="shared" si="22"/>
        <v>#N/A</v>
      </c>
      <c r="J664">
        <v>0</v>
      </c>
    </row>
    <row r="665" spans="6:10" x14ac:dyDescent="0.25">
      <c r="F665" t="s">
        <v>938</v>
      </c>
      <c r="G665" t="s">
        <v>758</v>
      </c>
      <c r="H665" t="str">
        <f t="shared" si="21"/>
        <v/>
      </c>
      <c r="I665" t="e">
        <f t="shared" si="22"/>
        <v>#N/A</v>
      </c>
      <c r="J665">
        <v>0</v>
      </c>
    </row>
    <row r="666" spans="6:10" x14ac:dyDescent="0.25">
      <c r="F666" t="s">
        <v>939</v>
      </c>
      <c r="G666" t="s">
        <v>751</v>
      </c>
      <c r="H666" t="str">
        <f t="shared" si="21"/>
        <v/>
      </c>
      <c r="I666" t="e">
        <f t="shared" si="22"/>
        <v>#N/A</v>
      </c>
      <c r="J666">
        <v>0</v>
      </c>
    </row>
    <row r="667" spans="6:10" x14ac:dyDescent="0.25">
      <c r="F667" t="s">
        <v>940</v>
      </c>
      <c r="G667" t="s">
        <v>751</v>
      </c>
      <c r="H667" t="str">
        <f t="shared" si="21"/>
        <v/>
      </c>
      <c r="I667" t="e">
        <f t="shared" si="22"/>
        <v>#N/A</v>
      </c>
      <c r="J667">
        <v>0</v>
      </c>
    </row>
    <row r="668" spans="6:10" x14ac:dyDescent="0.25">
      <c r="F668" t="s">
        <v>941</v>
      </c>
      <c r="G668" t="s">
        <v>749</v>
      </c>
      <c r="H668" t="str">
        <f t="shared" si="21"/>
        <v/>
      </c>
      <c r="I668" t="e">
        <f t="shared" si="22"/>
        <v>#N/A</v>
      </c>
      <c r="J668">
        <v>0</v>
      </c>
    </row>
    <row r="669" spans="6:10" x14ac:dyDescent="0.25">
      <c r="F669" t="s">
        <v>942</v>
      </c>
      <c r="G669" t="s">
        <v>752</v>
      </c>
      <c r="H669" t="str">
        <f t="shared" si="21"/>
        <v/>
      </c>
      <c r="I669" t="e">
        <f t="shared" si="22"/>
        <v>#N/A</v>
      </c>
      <c r="J669">
        <v>0</v>
      </c>
    </row>
    <row r="670" spans="6:10" x14ac:dyDescent="0.25">
      <c r="F670" t="s">
        <v>943</v>
      </c>
      <c r="G670" t="s">
        <v>749</v>
      </c>
      <c r="H670" t="str">
        <f t="shared" si="21"/>
        <v/>
      </c>
      <c r="I670" t="e">
        <f t="shared" si="22"/>
        <v>#N/A</v>
      </c>
      <c r="J670">
        <v>0</v>
      </c>
    </row>
    <row r="671" spans="6:10" x14ac:dyDescent="0.25">
      <c r="F671" t="s">
        <v>944</v>
      </c>
      <c r="G671" t="s">
        <v>749</v>
      </c>
      <c r="H671" t="str">
        <f t="shared" si="21"/>
        <v/>
      </c>
      <c r="I671" t="e">
        <f t="shared" si="22"/>
        <v>#N/A</v>
      </c>
      <c r="J671">
        <v>0</v>
      </c>
    </row>
    <row r="672" spans="6:10" x14ac:dyDescent="0.25">
      <c r="F672" t="s">
        <v>945</v>
      </c>
      <c r="G672" t="s">
        <v>749</v>
      </c>
      <c r="H672" t="str">
        <f t="shared" si="21"/>
        <v/>
      </c>
      <c r="I672" t="e">
        <f t="shared" si="22"/>
        <v>#N/A</v>
      </c>
      <c r="J672">
        <v>0</v>
      </c>
    </row>
    <row r="673" spans="6:10" x14ac:dyDescent="0.25">
      <c r="F673" t="s">
        <v>946</v>
      </c>
      <c r="G673" t="s">
        <v>752</v>
      </c>
      <c r="H673" t="str">
        <f t="shared" si="21"/>
        <v/>
      </c>
      <c r="I673" t="e">
        <f t="shared" si="22"/>
        <v>#N/A</v>
      </c>
      <c r="J673">
        <v>0</v>
      </c>
    </row>
    <row r="674" spans="6:10" x14ac:dyDescent="0.25">
      <c r="F674" t="s">
        <v>947</v>
      </c>
      <c r="G674" t="s">
        <v>746</v>
      </c>
      <c r="H674" t="str">
        <f t="shared" si="21"/>
        <v/>
      </c>
      <c r="I674" t="e">
        <f t="shared" si="22"/>
        <v>#N/A</v>
      </c>
      <c r="J674">
        <v>0</v>
      </c>
    </row>
    <row r="675" spans="6:10" x14ac:dyDescent="0.25">
      <c r="F675" t="s">
        <v>948</v>
      </c>
      <c r="G675" t="s">
        <v>746</v>
      </c>
      <c r="H675" t="str">
        <f t="shared" si="21"/>
        <v/>
      </c>
      <c r="I675" t="e">
        <f t="shared" si="22"/>
        <v>#N/A</v>
      </c>
      <c r="J675">
        <v>0</v>
      </c>
    </row>
    <row r="676" spans="6:10" x14ac:dyDescent="0.25">
      <c r="F676" t="s">
        <v>949</v>
      </c>
      <c r="G676" t="s">
        <v>749</v>
      </c>
      <c r="H676" t="str">
        <f t="shared" si="21"/>
        <v/>
      </c>
      <c r="I676" t="e">
        <f t="shared" si="22"/>
        <v>#N/A</v>
      </c>
      <c r="J676">
        <v>0</v>
      </c>
    </row>
    <row r="677" spans="6:10" x14ac:dyDescent="0.25">
      <c r="F677" t="s">
        <v>950</v>
      </c>
      <c r="G677" t="s">
        <v>752</v>
      </c>
      <c r="H677" t="str">
        <f t="shared" si="21"/>
        <v/>
      </c>
      <c r="I677" t="e">
        <f t="shared" si="22"/>
        <v>#N/A</v>
      </c>
      <c r="J677">
        <v>0</v>
      </c>
    </row>
    <row r="678" spans="6:10" x14ac:dyDescent="0.25">
      <c r="F678" t="s">
        <v>951</v>
      </c>
      <c r="G678" t="s">
        <v>752</v>
      </c>
      <c r="H678" t="str">
        <f t="shared" si="21"/>
        <v/>
      </c>
      <c r="I678" t="e">
        <f t="shared" si="22"/>
        <v>#N/A</v>
      </c>
      <c r="J678">
        <v>0</v>
      </c>
    </row>
    <row r="679" spans="6:10" x14ac:dyDescent="0.25">
      <c r="F679" t="s">
        <v>952</v>
      </c>
      <c r="G679" t="s">
        <v>751</v>
      </c>
      <c r="H679" t="str">
        <f t="shared" si="21"/>
        <v/>
      </c>
      <c r="I679" t="e">
        <f t="shared" si="22"/>
        <v>#N/A</v>
      </c>
      <c r="J679">
        <v>0</v>
      </c>
    </row>
    <row r="680" spans="6:10" x14ac:dyDescent="0.25">
      <c r="F680" t="s">
        <v>953</v>
      </c>
      <c r="G680" t="s">
        <v>753</v>
      </c>
      <c r="H680" t="str">
        <f t="shared" si="21"/>
        <v/>
      </c>
      <c r="I680" t="e">
        <f t="shared" si="22"/>
        <v>#N/A</v>
      </c>
      <c r="J680">
        <v>0</v>
      </c>
    </row>
    <row r="681" spans="6:10" x14ac:dyDescent="0.25">
      <c r="F681" t="s">
        <v>954</v>
      </c>
      <c r="G681" t="s">
        <v>746</v>
      </c>
      <c r="H681" t="str">
        <f t="shared" si="21"/>
        <v/>
      </c>
      <c r="I681" t="e">
        <f t="shared" si="22"/>
        <v>#N/A</v>
      </c>
      <c r="J681">
        <v>0</v>
      </c>
    </row>
    <row r="682" spans="6:10" x14ac:dyDescent="0.25">
      <c r="F682" t="s">
        <v>955</v>
      </c>
      <c r="G682" t="s">
        <v>749</v>
      </c>
      <c r="H682" t="str">
        <f t="shared" si="21"/>
        <v/>
      </c>
      <c r="I682" t="e">
        <f t="shared" si="22"/>
        <v>#N/A</v>
      </c>
      <c r="J682">
        <v>0</v>
      </c>
    </row>
    <row r="683" spans="6:10" x14ac:dyDescent="0.25">
      <c r="F683" t="s">
        <v>956</v>
      </c>
      <c r="G683" t="s">
        <v>749</v>
      </c>
      <c r="H683" t="str">
        <f t="shared" si="21"/>
        <v/>
      </c>
      <c r="I683" t="e">
        <f t="shared" si="22"/>
        <v>#N/A</v>
      </c>
      <c r="J683">
        <v>0</v>
      </c>
    </row>
    <row r="684" spans="6:10" x14ac:dyDescent="0.25">
      <c r="F684" t="s">
        <v>957</v>
      </c>
      <c r="G684" t="s">
        <v>749</v>
      </c>
      <c r="H684" t="str">
        <f t="shared" si="21"/>
        <v/>
      </c>
      <c r="I684" t="e">
        <f t="shared" si="22"/>
        <v>#N/A</v>
      </c>
      <c r="J684">
        <v>0</v>
      </c>
    </row>
    <row r="685" spans="6:10" x14ac:dyDescent="0.25">
      <c r="F685" t="s">
        <v>958</v>
      </c>
      <c r="G685" t="s">
        <v>749</v>
      </c>
      <c r="H685" t="str">
        <f t="shared" si="21"/>
        <v/>
      </c>
      <c r="I685" t="e">
        <f t="shared" si="22"/>
        <v>#N/A</v>
      </c>
      <c r="J685">
        <v>0</v>
      </c>
    </row>
    <row r="686" spans="6:10" x14ac:dyDescent="0.25">
      <c r="F686" t="s">
        <v>959</v>
      </c>
      <c r="G686" t="s">
        <v>746</v>
      </c>
      <c r="H686" t="str">
        <f t="shared" si="21"/>
        <v/>
      </c>
      <c r="I686" t="e">
        <f t="shared" si="22"/>
        <v>#N/A</v>
      </c>
      <c r="J686">
        <v>0</v>
      </c>
    </row>
    <row r="687" spans="6:10" x14ac:dyDescent="0.25">
      <c r="F687" t="s">
        <v>960</v>
      </c>
      <c r="G687" t="s">
        <v>746</v>
      </c>
      <c r="H687" t="str">
        <f t="shared" si="21"/>
        <v/>
      </c>
      <c r="I687" t="e">
        <f t="shared" si="22"/>
        <v>#N/A</v>
      </c>
      <c r="J687">
        <v>0</v>
      </c>
    </row>
    <row r="688" spans="6:10" x14ac:dyDescent="0.25">
      <c r="F688" t="s">
        <v>961</v>
      </c>
      <c r="G688" t="s">
        <v>749</v>
      </c>
      <c r="H688" t="str">
        <f t="shared" si="21"/>
        <v/>
      </c>
      <c r="I688" t="e">
        <f t="shared" si="22"/>
        <v>#N/A</v>
      </c>
      <c r="J688">
        <v>0</v>
      </c>
    </row>
    <row r="689" spans="6:10" x14ac:dyDescent="0.25">
      <c r="F689" t="s">
        <v>962</v>
      </c>
      <c r="G689" t="s">
        <v>751</v>
      </c>
      <c r="H689" t="str">
        <f t="shared" si="21"/>
        <v/>
      </c>
      <c r="I689" t="e">
        <f t="shared" si="22"/>
        <v>#N/A</v>
      </c>
      <c r="J689">
        <v>0</v>
      </c>
    </row>
    <row r="690" spans="6:10" x14ac:dyDescent="0.25">
      <c r="F690" t="s">
        <v>963</v>
      </c>
      <c r="G690" t="s">
        <v>751</v>
      </c>
      <c r="H690" t="str">
        <f t="shared" si="21"/>
        <v/>
      </c>
      <c r="I690" t="e">
        <f t="shared" si="22"/>
        <v>#N/A</v>
      </c>
      <c r="J690">
        <v>0</v>
      </c>
    </row>
    <row r="691" spans="6:10" x14ac:dyDescent="0.25">
      <c r="F691" t="s">
        <v>964</v>
      </c>
      <c r="G691" t="s">
        <v>749</v>
      </c>
      <c r="H691" t="str">
        <f t="shared" si="21"/>
        <v/>
      </c>
      <c r="I691" t="e">
        <f t="shared" si="22"/>
        <v>#N/A</v>
      </c>
      <c r="J691">
        <v>0</v>
      </c>
    </row>
    <row r="692" spans="6:10" x14ac:dyDescent="0.25">
      <c r="F692" t="s">
        <v>965</v>
      </c>
      <c r="G692" t="s">
        <v>751</v>
      </c>
      <c r="H692" t="str">
        <f t="shared" si="21"/>
        <v/>
      </c>
      <c r="I692" t="e">
        <f t="shared" si="22"/>
        <v>#N/A</v>
      </c>
      <c r="J692">
        <v>0</v>
      </c>
    </row>
    <row r="693" spans="6:10" x14ac:dyDescent="0.25">
      <c r="F693" t="s">
        <v>966</v>
      </c>
      <c r="G693" t="s">
        <v>753</v>
      </c>
      <c r="H693" t="str">
        <f t="shared" si="21"/>
        <v/>
      </c>
      <c r="I693" t="e">
        <f t="shared" si="22"/>
        <v>#N/A</v>
      </c>
      <c r="J693">
        <v>0</v>
      </c>
    </row>
    <row r="694" spans="6:10" x14ac:dyDescent="0.25">
      <c r="F694" t="s">
        <v>967</v>
      </c>
      <c r="G694" t="s">
        <v>752</v>
      </c>
      <c r="H694" t="str">
        <f t="shared" si="21"/>
        <v/>
      </c>
      <c r="I694" t="e">
        <f t="shared" si="22"/>
        <v>#N/A</v>
      </c>
      <c r="J694">
        <v>0</v>
      </c>
    </row>
    <row r="695" spans="6:10" x14ac:dyDescent="0.25">
      <c r="F695" t="s">
        <v>968</v>
      </c>
      <c r="G695" t="s">
        <v>752</v>
      </c>
      <c r="H695" t="str">
        <f t="shared" si="21"/>
        <v/>
      </c>
      <c r="I695" t="e">
        <f t="shared" si="22"/>
        <v>#N/A</v>
      </c>
      <c r="J695">
        <v>0</v>
      </c>
    </row>
    <row r="696" spans="6:10" x14ac:dyDescent="0.25">
      <c r="F696" t="s">
        <v>969</v>
      </c>
      <c r="G696" t="s">
        <v>749</v>
      </c>
      <c r="H696" t="str">
        <f t="shared" si="21"/>
        <v/>
      </c>
      <c r="I696" t="e">
        <f t="shared" si="22"/>
        <v>#N/A</v>
      </c>
      <c r="J696">
        <v>0</v>
      </c>
    </row>
    <row r="697" spans="6:10" x14ac:dyDescent="0.25">
      <c r="F697" t="s">
        <v>970</v>
      </c>
      <c r="G697" t="s">
        <v>749</v>
      </c>
      <c r="H697" t="str">
        <f t="shared" si="21"/>
        <v/>
      </c>
      <c r="I697" t="e">
        <f t="shared" si="22"/>
        <v>#N/A</v>
      </c>
      <c r="J697">
        <v>0</v>
      </c>
    </row>
  </sheetData>
  <sortState ref="L2:P697">
    <sortCondition ref="N2:N697"/>
    <sortCondition ref="L2:L697"/>
  </sortState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0"/>
  <sheetViews>
    <sheetView topLeftCell="A34" workbookViewId="0">
      <selection activeCell="A3" sqref="A3:B108"/>
    </sheetView>
  </sheetViews>
  <sheetFormatPr defaultRowHeight="15" x14ac:dyDescent="0.25"/>
  <cols>
    <col min="1" max="1" width="13.140625" bestFit="1" customWidth="1"/>
    <col min="2" max="2" width="32.42578125" bestFit="1" customWidth="1"/>
  </cols>
  <sheetData>
    <row r="3" spans="1:2" x14ac:dyDescent="0.25">
      <c r="A3" s="16" t="s">
        <v>1144</v>
      </c>
      <c r="B3" t="s">
        <v>1145</v>
      </c>
    </row>
    <row r="4" spans="1:2" x14ac:dyDescent="0.25">
      <c r="A4" s="17" t="s">
        <v>700</v>
      </c>
      <c r="B4" s="18">
        <v>601</v>
      </c>
    </row>
    <row r="5" spans="1:2" x14ac:dyDescent="0.25">
      <c r="A5" s="17" t="s">
        <v>706</v>
      </c>
      <c r="B5" s="18">
        <v>624</v>
      </c>
    </row>
    <row r="6" spans="1:2" x14ac:dyDescent="0.25">
      <c r="A6" s="17" t="s">
        <v>25</v>
      </c>
      <c r="B6" s="18">
        <v>624</v>
      </c>
    </row>
    <row r="7" spans="1:2" x14ac:dyDescent="0.25">
      <c r="A7" s="17" t="s">
        <v>701</v>
      </c>
      <c r="B7" s="18">
        <v>130</v>
      </c>
    </row>
    <row r="8" spans="1:2" x14ac:dyDescent="0.25">
      <c r="A8" s="17" t="s">
        <v>48</v>
      </c>
      <c r="B8" s="18">
        <v>130</v>
      </c>
    </row>
    <row r="9" spans="1:2" x14ac:dyDescent="0.25">
      <c r="A9" s="17" t="s">
        <v>58</v>
      </c>
      <c r="B9" s="18">
        <v>377</v>
      </c>
    </row>
    <row r="10" spans="1:2" x14ac:dyDescent="0.25">
      <c r="A10" s="17" t="s">
        <v>113</v>
      </c>
      <c r="B10" s="18">
        <v>624</v>
      </c>
    </row>
    <row r="11" spans="1:2" x14ac:dyDescent="0.25">
      <c r="A11" s="17" t="s">
        <v>741</v>
      </c>
      <c r="B11" s="18">
        <v>624</v>
      </c>
    </row>
    <row r="12" spans="1:2" x14ac:dyDescent="0.25">
      <c r="A12" s="17" t="s">
        <v>702</v>
      </c>
      <c r="B12" s="18">
        <v>624</v>
      </c>
    </row>
    <row r="13" spans="1:2" x14ac:dyDescent="0.25">
      <c r="A13" s="17" t="s">
        <v>707</v>
      </c>
      <c r="B13" s="18">
        <v>130</v>
      </c>
    </row>
    <row r="14" spans="1:2" x14ac:dyDescent="0.25">
      <c r="A14" s="17" t="s">
        <v>578</v>
      </c>
      <c r="B14" s="18">
        <v>354</v>
      </c>
    </row>
    <row r="15" spans="1:2" x14ac:dyDescent="0.25">
      <c r="A15" s="17" t="s">
        <v>703</v>
      </c>
      <c r="B15" s="18">
        <v>601</v>
      </c>
    </row>
    <row r="16" spans="1:2" x14ac:dyDescent="0.25">
      <c r="A16" s="17" t="s">
        <v>581</v>
      </c>
      <c r="B16" s="18">
        <v>130</v>
      </c>
    </row>
    <row r="17" spans="1:2" x14ac:dyDescent="0.25">
      <c r="A17" s="17" t="s">
        <v>136</v>
      </c>
      <c r="B17" s="18">
        <v>377</v>
      </c>
    </row>
    <row r="18" spans="1:2" x14ac:dyDescent="0.25">
      <c r="A18" s="17" t="s">
        <v>164</v>
      </c>
      <c r="B18" s="18">
        <v>624</v>
      </c>
    </row>
    <row r="19" spans="1:2" x14ac:dyDescent="0.25">
      <c r="A19" s="17" t="s">
        <v>176</v>
      </c>
      <c r="B19" s="18">
        <v>130</v>
      </c>
    </row>
    <row r="20" spans="1:2" x14ac:dyDescent="0.25">
      <c r="A20" s="17" t="s">
        <v>742</v>
      </c>
      <c r="B20" s="18">
        <v>130</v>
      </c>
    </row>
    <row r="21" spans="1:2" x14ac:dyDescent="0.25">
      <c r="A21" s="17" t="s">
        <v>704</v>
      </c>
      <c r="B21" s="18">
        <v>130</v>
      </c>
    </row>
    <row r="22" spans="1:2" x14ac:dyDescent="0.25">
      <c r="A22" s="17" t="s">
        <v>743</v>
      </c>
      <c r="B22" s="18">
        <v>130</v>
      </c>
    </row>
    <row r="23" spans="1:2" x14ac:dyDescent="0.25">
      <c r="A23" s="17" t="s">
        <v>705</v>
      </c>
      <c r="B23" s="18">
        <v>624</v>
      </c>
    </row>
    <row r="24" spans="1:2" x14ac:dyDescent="0.25">
      <c r="A24" s="17" t="s">
        <v>708</v>
      </c>
      <c r="B24" s="18">
        <v>1219</v>
      </c>
    </row>
    <row r="25" spans="1:2" x14ac:dyDescent="0.25">
      <c r="A25" s="17" t="s">
        <v>198</v>
      </c>
      <c r="B25" s="18">
        <v>377</v>
      </c>
    </row>
    <row r="26" spans="1:2" x14ac:dyDescent="0.25">
      <c r="A26" s="17" t="s">
        <v>589</v>
      </c>
      <c r="B26" s="18">
        <v>377</v>
      </c>
    </row>
    <row r="27" spans="1:2" x14ac:dyDescent="0.25">
      <c r="A27" s="17" t="s">
        <v>192</v>
      </c>
      <c r="B27" s="18">
        <v>130</v>
      </c>
    </row>
    <row r="28" spans="1:2" x14ac:dyDescent="0.25">
      <c r="A28" s="17" t="s">
        <v>590</v>
      </c>
      <c r="B28" s="18">
        <v>130</v>
      </c>
    </row>
    <row r="29" spans="1:2" x14ac:dyDescent="0.25">
      <c r="A29" s="17" t="s">
        <v>243</v>
      </c>
      <c r="B29" s="18">
        <v>130</v>
      </c>
    </row>
    <row r="30" spans="1:2" x14ac:dyDescent="0.25">
      <c r="A30" s="17" t="s">
        <v>709</v>
      </c>
      <c r="B30" s="18">
        <v>624</v>
      </c>
    </row>
    <row r="31" spans="1:2" x14ac:dyDescent="0.25">
      <c r="A31" s="17" t="s">
        <v>593</v>
      </c>
      <c r="B31" s="18">
        <v>130</v>
      </c>
    </row>
    <row r="32" spans="1:2" x14ac:dyDescent="0.25">
      <c r="A32" s="17" t="s">
        <v>710</v>
      </c>
      <c r="B32" s="18">
        <v>354</v>
      </c>
    </row>
    <row r="33" spans="1:2" x14ac:dyDescent="0.25">
      <c r="A33" s="17" t="s">
        <v>599</v>
      </c>
      <c r="B33" s="18">
        <v>130</v>
      </c>
    </row>
    <row r="34" spans="1:2" x14ac:dyDescent="0.25">
      <c r="A34" s="17" t="s">
        <v>265</v>
      </c>
      <c r="B34" s="18">
        <v>624</v>
      </c>
    </row>
    <row r="35" spans="1:2" x14ac:dyDescent="0.25">
      <c r="A35" s="17" t="s">
        <v>711</v>
      </c>
      <c r="B35" s="18">
        <v>354</v>
      </c>
    </row>
    <row r="36" spans="1:2" x14ac:dyDescent="0.25">
      <c r="A36" s="17" t="s">
        <v>281</v>
      </c>
      <c r="B36" s="18">
        <v>624</v>
      </c>
    </row>
    <row r="37" spans="1:2" x14ac:dyDescent="0.25">
      <c r="A37" s="17" t="s">
        <v>294</v>
      </c>
      <c r="B37" s="18">
        <v>130</v>
      </c>
    </row>
    <row r="38" spans="1:2" x14ac:dyDescent="0.25">
      <c r="A38" s="17" t="s">
        <v>309</v>
      </c>
      <c r="B38" s="18">
        <v>578</v>
      </c>
    </row>
    <row r="39" spans="1:2" x14ac:dyDescent="0.25">
      <c r="A39" s="17" t="s">
        <v>325</v>
      </c>
      <c r="B39" s="18">
        <v>130</v>
      </c>
    </row>
    <row r="40" spans="1:2" x14ac:dyDescent="0.25">
      <c r="A40" s="17" t="s">
        <v>601</v>
      </c>
      <c r="B40" s="18">
        <v>624</v>
      </c>
    </row>
    <row r="41" spans="1:2" x14ac:dyDescent="0.25">
      <c r="A41" s="17" t="s">
        <v>602</v>
      </c>
      <c r="B41" s="18">
        <v>130</v>
      </c>
    </row>
    <row r="42" spans="1:2" x14ac:dyDescent="0.25">
      <c r="A42" s="17" t="s">
        <v>314</v>
      </c>
      <c r="B42" s="18">
        <v>2698.5</v>
      </c>
    </row>
    <row r="43" spans="1:2" x14ac:dyDescent="0.25">
      <c r="A43" s="17" t="s">
        <v>744</v>
      </c>
      <c r="B43" s="18">
        <v>624</v>
      </c>
    </row>
    <row r="44" spans="1:2" x14ac:dyDescent="0.25">
      <c r="A44" s="17" t="s">
        <v>603</v>
      </c>
      <c r="B44" s="18">
        <v>601</v>
      </c>
    </row>
    <row r="45" spans="1:2" x14ac:dyDescent="0.25">
      <c r="A45" s="17" t="s">
        <v>712</v>
      </c>
      <c r="B45" s="18">
        <v>130</v>
      </c>
    </row>
    <row r="46" spans="1:2" x14ac:dyDescent="0.25">
      <c r="A46" s="17" t="s">
        <v>354</v>
      </c>
      <c r="B46" s="18">
        <v>130</v>
      </c>
    </row>
    <row r="47" spans="1:2" x14ac:dyDescent="0.25">
      <c r="A47" s="17" t="s">
        <v>359</v>
      </c>
      <c r="B47" s="18">
        <v>578</v>
      </c>
    </row>
    <row r="48" spans="1:2" x14ac:dyDescent="0.25">
      <c r="A48" s="17" t="s">
        <v>984</v>
      </c>
      <c r="B48" s="18">
        <v>624</v>
      </c>
    </row>
    <row r="49" spans="1:2" x14ac:dyDescent="0.25">
      <c r="A49" s="17" t="s">
        <v>986</v>
      </c>
      <c r="B49" s="18">
        <v>624</v>
      </c>
    </row>
    <row r="50" spans="1:2" x14ac:dyDescent="0.25">
      <c r="A50" s="17" t="s">
        <v>745</v>
      </c>
      <c r="B50" s="18">
        <v>130</v>
      </c>
    </row>
    <row r="51" spans="1:2" x14ac:dyDescent="0.25">
      <c r="A51" s="17" t="s">
        <v>207</v>
      </c>
      <c r="B51" s="18">
        <v>130</v>
      </c>
    </row>
    <row r="52" spans="1:2" x14ac:dyDescent="0.25">
      <c r="A52" s="17" t="s">
        <v>606</v>
      </c>
      <c r="B52" s="18">
        <v>130</v>
      </c>
    </row>
    <row r="53" spans="1:2" x14ac:dyDescent="0.25">
      <c r="A53" s="17" t="s">
        <v>607</v>
      </c>
      <c r="B53" s="18">
        <v>130</v>
      </c>
    </row>
    <row r="54" spans="1:2" x14ac:dyDescent="0.25">
      <c r="A54" s="17" t="s">
        <v>714</v>
      </c>
      <c r="B54" s="18">
        <v>624</v>
      </c>
    </row>
    <row r="55" spans="1:2" x14ac:dyDescent="0.25">
      <c r="A55" s="17" t="s">
        <v>715</v>
      </c>
      <c r="B55" s="18">
        <v>578</v>
      </c>
    </row>
    <row r="56" spans="1:2" x14ac:dyDescent="0.25">
      <c r="A56" s="17" t="s">
        <v>716</v>
      </c>
      <c r="B56" s="18">
        <v>354</v>
      </c>
    </row>
    <row r="57" spans="1:2" x14ac:dyDescent="0.25">
      <c r="A57" s="17" t="s">
        <v>619</v>
      </c>
      <c r="B57" s="18">
        <v>624</v>
      </c>
    </row>
    <row r="58" spans="1:2" x14ac:dyDescent="0.25">
      <c r="A58" s="17" t="s">
        <v>620</v>
      </c>
      <c r="B58" s="18">
        <v>130</v>
      </c>
    </row>
    <row r="59" spans="1:2" x14ac:dyDescent="0.25">
      <c r="A59" s="17" t="s">
        <v>717</v>
      </c>
      <c r="B59" s="18">
        <v>601</v>
      </c>
    </row>
    <row r="60" spans="1:2" x14ac:dyDescent="0.25">
      <c r="A60" s="17" t="s">
        <v>718</v>
      </c>
      <c r="B60" s="18">
        <v>624</v>
      </c>
    </row>
    <row r="61" spans="1:2" x14ac:dyDescent="0.25">
      <c r="A61" s="17" t="s">
        <v>624</v>
      </c>
      <c r="B61" s="18">
        <v>624</v>
      </c>
    </row>
    <row r="62" spans="1:2" x14ac:dyDescent="0.25">
      <c r="A62" s="17" t="s">
        <v>719</v>
      </c>
      <c r="B62" s="18">
        <v>130</v>
      </c>
    </row>
    <row r="63" spans="1:2" x14ac:dyDescent="0.25">
      <c r="A63" s="17" t="s">
        <v>720</v>
      </c>
      <c r="B63" s="18">
        <v>130</v>
      </c>
    </row>
    <row r="64" spans="1:2" x14ac:dyDescent="0.25">
      <c r="A64" s="17" t="s">
        <v>638</v>
      </c>
      <c r="B64" s="18">
        <v>624</v>
      </c>
    </row>
    <row r="65" spans="1:2" x14ac:dyDescent="0.25">
      <c r="A65" s="17" t="s">
        <v>721</v>
      </c>
      <c r="B65" s="18">
        <v>130</v>
      </c>
    </row>
    <row r="66" spans="1:2" x14ac:dyDescent="0.25">
      <c r="A66" s="17" t="s">
        <v>722</v>
      </c>
      <c r="B66" s="18">
        <v>624</v>
      </c>
    </row>
    <row r="67" spans="1:2" x14ac:dyDescent="0.25">
      <c r="A67" s="17" t="s">
        <v>723</v>
      </c>
      <c r="B67" s="18">
        <v>130</v>
      </c>
    </row>
    <row r="68" spans="1:2" x14ac:dyDescent="0.25">
      <c r="A68" s="17" t="s">
        <v>724</v>
      </c>
      <c r="B68" s="18">
        <v>354</v>
      </c>
    </row>
    <row r="69" spans="1:2" x14ac:dyDescent="0.25">
      <c r="A69" s="17" t="s">
        <v>725</v>
      </c>
      <c r="B69" s="18">
        <v>624</v>
      </c>
    </row>
    <row r="70" spans="1:2" x14ac:dyDescent="0.25">
      <c r="A70" s="17" t="s">
        <v>726</v>
      </c>
      <c r="B70" s="18">
        <v>624</v>
      </c>
    </row>
    <row r="71" spans="1:2" x14ac:dyDescent="0.25">
      <c r="A71" s="17" t="s">
        <v>727</v>
      </c>
      <c r="B71" s="18">
        <v>601</v>
      </c>
    </row>
    <row r="72" spans="1:2" x14ac:dyDescent="0.25">
      <c r="A72" s="17" t="s">
        <v>667</v>
      </c>
      <c r="B72" s="18">
        <v>130</v>
      </c>
    </row>
    <row r="73" spans="1:2" x14ac:dyDescent="0.25">
      <c r="A73" s="17" t="s">
        <v>668</v>
      </c>
      <c r="B73" s="18">
        <v>130</v>
      </c>
    </row>
    <row r="74" spans="1:2" x14ac:dyDescent="0.25">
      <c r="A74" s="17" t="s">
        <v>669</v>
      </c>
      <c r="B74" s="18">
        <v>130</v>
      </c>
    </row>
    <row r="75" spans="1:2" x14ac:dyDescent="0.25">
      <c r="A75" s="17" t="s">
        <v>671</v>
      </c>
      <c r="B75" s="18">
        <v>601</v>
      </c>
    </row>
    <row r="76" spans="1:2" x14ac:dyDescent="0.25">
      <c r="A76" s="17" t="s">
        <v>40</v>
      </c>
      <c r="B76" s="18">
        <v>130</v>
      </c>
    </row>
    <row r="77" spans="1:2" x14ac:dyDescent="0.25">
      <c r="A77" s="17" t="s">
        <v>780</v>
      </c>
      <c r="B77" s="18">
        <v>578</v>
      </c>
    </row>
    <row r="78" spans="1:2" x14ac:dyDescent="0.25">
      <c r="A78" s="17" t="s">
        <v>122</v>
      </c>
      <c r="B78" s="18">
        <v>624</v>
      </c>
    </row>
    <row r="79" spans="1:2" x14ac:dyDescent="0.25">
      <c r="A79" s="17" t="s">
        <v>672</v>
      </c>
      <c r="B79" s="18">
        <v>578</v>
      </c>
    </row>
    <row r="80" spans="1:2" x14ac:dyDescent="0.25">
      <c r="A80" s="17" t="s">
        <v>673</v>
      </c>
      <c r="B80" s="18">
        <v>578</v>
      </c>
    </row>
    <row r="81" spans="1:2" x14ac:dyDescent="0.25">
      <c r="A81" s="17" t="s">
        <v>188</v>
      </c>
      <c r="B81" s="18">
        <v>624</v>
      </c>
    </row>
    <row r="82" spans="1:2" x14ac:dyDescent="0.25">
      <c r="A82" s="17" t="s">
        <v>728</v>
      </c>
      <c r="B82" s="18">
        <v>624</v>
      </c>
    </row>
    <row r="83" spans="1:2" x14ac:dyDescent="0.25">
      <c r="A83" s="17" t="s">
        <v>678</v>
      </c>
      <c r="B83" s="18">
        <v>130</v>
      </c>
    </row>
    <row r="84" spans="1:2" x14ac:dyDescent="0.25">
      <c r="A84" s="17" t="s">
        <v>679</v>
      </c>
      <c r="B84" s="18">
        <v>130</v>
      </c>
    </row>
    <row r="85" spans="1:2" x14ac:dyDescent="0.25">
      <c r="A85" s="17" t="s">
        <v>781</v>
      </c>
      <c r="B85" s="18">
        <v>130</v>
      </c>
    </row>
    <row r="86" spans="1:2" x14ac:dyDescent="0.25">
      <c r="A86" s="17" t="s">
        <v>782</v>
      </c>
      <c r="B86" s="18">
        <v>130</v>
      </c>
    </row>
    <row r="87" spans="1:2" x14ac:dyDescent="0.25">
      <c r="A87" s="17" t="s">
        <v>680</v>
      </c>
      <c r="B87" s="18">
        <v>399</v>
      </c>
    </row>
    <row r="88" spans="1:2" x14ac:dyDescent="0.25">
      <c r="A88" s="17" t="s">
        <v>681</v>
      </c>
      <c r="B88" s="18">
        <v>130</v>
      </c>
    </row>
    <row r="89" spans="1:2" x14ac:dyDescent="0.25">
      <c r="A89" s="17" t="s">
        <v>682</v>
      </c>
      <c r="B89" s="18">
        <v>624</v>
      </c>
    </row>
    <row r="90" spans="1:2" x14ac:dyDescent="0.25">
      <c r="A90" s="17" t="s">
        <v>683</v>
      </c>
      <c r="B90" s="18">
        <v>578</v>
      </c>
    </row>
    <row r="91" spans="1:2" x14ac:dyDescent="0.25">
      <c r="A91" s="17" t="s">
        <v>729</v>
      </c>
      <c r="B91" s="18">
        <v>624</v>
      </c>
    </row>
    <row r="92" spans="1:2" x14ac:dyDescent="0.25">
      <c r="A92" s="17" t="s">
        <v>686</v>
      </c>
      <c r="B92" s="18">
        <v>578</v>
      </c>
    </row>
    <row r="93" spans="1:2" x14ac:dyDescent="0.25">
      <c r="A93" s="17" t="s">
        <v>687</v>
      </c>
      <c r="B93" s="18">
        <v>624</v>
      </c>
    </row>
    <row r="94" spans="1:2" x14ac:dyDescent="0.25">
      <c r="A94" s="17" t="s">
        <v>349</v>
      </c>
      <c r="B94" s="18">
        <v>624</v>
      </c>
    </row>
    <row r="95" spans="1:2" x14ac:dyDescent="0.25">
      <c r="A95" s="17" t="s">
        <v>688</v>
      </c>
      <c r="B95" s="18">
        <v>601</v>
      </c>
    </row>
    <row r="96" spans="1:2" x14ac:dyDescent="0.25">
      <c r="A96" s="17" t="s">
        <v>689</v>
      </c>
      <c r="B96" s="18">
        <v>130</v>
      </c>
    </row>
    <row r="97" spans="1:2" x14ac:dyDescent="0.25">
      <c r="A97" s="17" t="s">
        <v>787</v>
      </c>
      <c r="B97" s="18">
        <v>377</v>
      </c>
    </row>
    <row r="98" spans="1:2" x14ac:dyDescent="0.25">
      <c r="A98" s="17" t="s">
        <v>693</v>
      </c>
      <c r="B98" s="18">
        <v>130</v>
      </c>
    </row>
    <row r="99" spans="1:2" x14ac:dyDescent="0.25">
      <c r="A99" s="17" t="s">
        <v>695</v>
      </c>
      <c r="B99" s="18">
        <v>624</v>
      </c>
    </row>
    <row r="100" spans="1:2" x14ac:dyDescent="0.25">
      <c r="A100" s="17" t="s">
        <v>797</v>
      </c>
      <c r="B100" s="18">
        <v>130</v>
      </c>
    </row>
    <row r="101" spans="1:2" x14ac:dyDescent="0.25">
      <c r="A101" s="17" t="s">
        <v>798</v>
      </c>
      <c r="B101" s="18">
        <v>130</v>
      </c>
    </row>
    <row r="102" spans="1:2" x14ac:dyDescent="0.25">
      <c r="A102" s="17" t="s">
        <v>799</v>
      </c>
      <c r="B102" s="18">
        <v>130</v>
      </c>
    </row>
    <row r="103" spans="1:2" x14ac:dyDescent="0.25">
      <c r="A103" s="17" t="s">
        <v>800</v>
      </c>
      <c r="B103" s="18">
        <v>130</v>
      </c>
    </row>
    <row r="104" spans="1:2" x14ac:dyDescent="0.25">
      <c r="A104" s="17" t="s">
        <v>801</v>
      </c>
      <c r="B104" s="18">
        <v>624</v>
      </c>
    </row>
    <row r="105" spans="1:2" x14ac:dyDescent="0.25">
      <c r="A105" s="17" t="s">
        <v>803</v>
      </c>
      <c r="B105" s="18">
        <v>624</v>
      </c>
    </row>
    <row r="106" spans="1:2" x14ac:dyDescent="0.25">
      <c r="A106" s="17" t="s">
        <v>804</v>
      </c>
      <c r="B106" s="18">
        <v>130</v>
      </c>
    </row>
    <row r="107" spans="1:2" x14ac:dyDescent="0.25">
      <c r="A107" s="17" t="s">
        <v>805</v>
      </c>
      <c r="B107" s="18">
        <v>130</v>
      </c>
    </row>
    <row r="108" spans="1:2" x14ac:dyDescent="0.25">
      <c r="A108" s="17" t="s">
        <v>806</v>
      </c>
      <c r="B108" s="18">
        <v>130</v>
      </c>
    </row>
    <row r="109" spans="1:2" x14ac:dyDescent="0.25">
      <c r="A109" s="17" t="s">
        <v>1146</v>
      </c>
      <c r="B109" s="18"/>
    </row>
    <row r="110" spans="1:2" x14ac:dyDescent="0.25">
      <c r="A110" s="17" t="s">
        <v>971</v>
      </c>
      <c r="B110" s="18">
        <v>463.80882352941177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3"/>
  <sheetViews>
    <sheetView topLeftCell="D274" zoomScaleNormal="100" workbookViewId="0">
      <selection activeCell="E3" sqref="E3:F303"/>
    </sheetView>
  </sheetViews>
  <sheetFormatPr defaultRowHeight="15" x14ac:dyDescent="0.25"/>
  <cols>
    <col min="2" max="2" width="11.42578125" customWidth="1"/>
    <col min="5" max="6" width="9.140625" style="17"/>
    <col min="8" max="8" width="9.140625" style="5"/>
    <col min="9" max="9" width="10.42578125" style="5" customWidth="1"/>
    <col min="10" max="10" width="12.28515625" style="5" customWidth="1"/>
    <col min="11" max="11" width="33.42578125" style="5" customWidth="1"/>
    <col min="12" max="12" width="12.28515625" style="5" customWidth="1"/>
    <col min="13" max="13" width="14.7109375" style="5" customWidth="1"/>
    <col min="14" max="15" width="27.28515625" customWidth="1"/>
    <col min="16" max="16" width="12.140625" customWidth="1"/>
  </cols>
  <sheetData>
    <row r="1" spans="2:16" x14ac:dyDescent="0.25">
      <c r="B1" s="12" t="s">
        <v>1180</v>
      </c>
    </row>
    <row r="2" spans="2:16" x14ac:dyDescent="0.25">
      <c r="B2" t="s">
        <v>1179</v>
      </c>
      <c r="G2" s="31" t="s">
        <v>1170</v>
      </c>
      <c r="H2" s="31"/>
      <c r="I2" s="31"/>
      <c r="J2" s="31"/>
      <c r="K2" s="31"/>
      <c r="M2" s="31" t="s">
        <v>1171</v>
      </c>
      <c r="N2" s="31"/>
      <c r="O2" s="5"/>
    </row>
    <row r="3" spans="2:16" x14ac:dyDescent="0.25">
      <c r="B3" t="s">
        <v>1152</v>
      </c>
      <c r="C3" t="s">
        <v>1153</v>
      </c>
      <c r="E3" s="17" t="s">
        <v>1175</v>
      </c>
      <c r="F3" s="17" t="s">
        <v>1176</v>
      </c>
      <c r="G3" t="s">
        <v>761</v>
      </c>
      <c r="H3" s="5" t="s">
        <v>777</v>
      </c>
      <c r="I3" s="5" t="s">
        <v>1150</v>
      </c>
      <c r="J3" s="5" t="s">
        <v>1151</v>
      </c>
      <c r="K3" s="5" t="s">
        <v>1172</v>
      </c>
      <c r="M3" s="5" t="s">
        <v>1173</v>
      </c>
      <c r="N3" s="5" t="s">
        <v>1174</v>
      </c>
      <c r="O3" s="5" t="s">
        <v>1178</v>
      </c>
      <c r="P3" s="5" t="s">
        <v>1177</v>
      </c>
    </row>
    <row r="4" spans="2:16" x14ac:dyDescent="0.25">
      <c r="B4" t="s">
        <v>1157</v>
      </c>
      <c r="C4">
        <v>4110</v>
      </c>
      <c r="E4" s="17">
        <v>1986</v>
      </c>
      <c r="F4" s="17" t="s">
        <v>1158</v>
      </c>
      <c r="G4">
        <v>27171</v>
      </c>
      <c r="H4" s="5">
        <v>19508</v>
      </c>
      <c r="I4" s="5">
        <f>G4/(SUM(G4:H4))</f>
        <v>0.58208187836071901</v>
      </c>
      <c r="J4" s="5">
        <f>H4/(SUM(G4:H4))</f>
        <v>0.41791812163928105</v>
      </c>
      <c r="K4" s="5">
        <f>($C$6*I4)+((($C$4+$C$5)/2)*J4)</f>
        <v>3200.3132029392236</v>
      </c>
      <c r="M4" s="5">
        <v>36707</v>
      </c>
    </row>
    <row r="5" spans="2:16" x14ac:dyDescent="0.25">
      <c r="B5" t="s">
        <v>1156</v>
      </c>
      <c r="C5">
        <v>4520</v>
      </c>
      <c r="E5" s="17">
        <v>1986</v>
      </c>
      <c r="F5" s="17" t="s">
        <v>1159</v>
      </c>
      <c r="G5">
        <v>36485</v>
      </c>
      <c r="H5" s="5">
        <v>7627</v>
      </c>
      <c r="I5" s="5">
        <f t="shared" ref="I5:I68" si="0">G5/(SUM(G5:H5))</f>
        <v>0.82709920203119336</v>
      </c>
      <c r="J5" s="5">
        <f t="shared" ref="J5:J68" si="1">H5/(SUM(G5:H5))</f>
        <v>0.17290079796880667</v>
      </c>
      <c r="K5" s="5">
        <f t="shared" ref="K5:K68" si="2">($C$6*I5)+((($C$4+$C$5)/2)*J5)</f>
        <v>2731.1050281102648</v>
      </c>
      <c r="M5" s="5">
        <v>38519</v>
      </c>
    </row>
    <row r="6" spans="2:16" x14ac:dyDescent="0.25">
      <c r="B6" t="s">
        <v>1154</v>
      </c>
      <c r="C6">
        <v>2400</v>
      </c>
      <c r="E6" s="17">
        <v>1986</v>
      </c>
      <c r="F6" s="17" t="s">
        <v>1160</v>
      </c>
      <c r="G6">
        <v>37843</v>
      </c>
      <c r="H6" s="5">
        <v>5864</v>
      </c>
      <c r="I6" s="5">
        <f t="shared" si="0"/>
        <v>0.86583384812501429</v>
      </c>
      <c r="J6" s="5">
        <f t="shared" si="1"/>
        <v>0.13416615187498571</v>
      </c>
      <c r="K6" s="5">
        <f t="shared" si="2"/>
        <v>2656.9281808405976</v>
      </c>
      <c r="M6" s="5">
        <v>42042</v>
      </c>
    </row>
    <row r="7" spans="2:16" x14ac:dyDescent="0.25">
      <c r="B7" t="s">
        <v>1155</v>
      </c>
      <c r="C7">
        <v>0</v>
      </c>
      <c r="E7" s="17">
        <v>1986</v>
      </c>
      <c r="F7" s="17" t="s">
        <v>1161</v>
      </c>
      <c r="G7">
        <v>37249</v>
      </c>
      <c r="H7" s="5">
        <v>17752</v>
      </c>
      <c r="I7" s="5">
        <f t="shared" si="0"/>
        <v>0.67724223195941891</v>
      </c>
      <c r="J7" s="5">
        <f t="shared" si="1"/>
        <v>0.32275776804058109</v>
      </c>
      <c r="K7" s="5">
        <f t="shared" si="2"/>
        <v>3018.081125797713</v>
      </c>
      <c r="M7" s="5">
        <v>41887</v>
      </c>
    </row>
    <row r="8" spans="2:16" x14ac:dyDescent="0.25">
      <c r="E8" s="17">
        <v>1986</v>
      </c>
      <c r="F8" s="17" t="s">
        <v>1162</v>
      </c>
      <c r="G8">
        <v>37857</v>
      </c>
      <c r="H8" s="5">
        <v>39332</v>
      </c>
      <c r="I8" s="5">
        <f t="shared" si="0"/>
        <v>0.49044552980346939</v>
      </c>
      <c r="J8" s="5">
        <f t="shared" si="1"/>
        <v>0.50955447019653055</v>
      </c>
      <c r="K8" s="5">
        <f t="shared" si="2"/>
        <v>3375.7968104263555</v>
      </c>
      <c r="M8" s="5">
        <v>48608</v>
      </c>
    </row>
    <row r="9" spans="2:16" x14ac:dyDescent="0.25">
      <c r="E9" s="17">
        <v>1986</v>
      </c>
      <c r="F9" s="17" t="s">
        <v>1163</v>
      </c>
      <c r="G9">
        <v>32653</v>
      </c>
      <c r="H9" s="5">
        <v>36244</v>
      </c>
      <c r="I9" s="5">
        <f t="shared" si="0"/>
        <v>0.47393935875292104</v>
      </c>
      <c r="J9" s="5">
        <f t="shared" si="1"/>
        <v>0.52606064124707896</v>
      </c>
      <c r="K9" s="5">
        <f t="shared" si="2"/>
        <v>3407.4061279881562</v>
      </c>
      <c r="M9" s="5">
        <v>46589</v>
      </c>
    </row>
    <row r="10" spans="2:16" x14ac:dyDescent="0.25">
      <c r="E10" s="17">
        <v>1986</v>
      </c>
      <c r="F10" s="17" t="s">
        <v>1164</v>
      </c>
      <c r="G10">
        <v>35310</v>
      </c>
      <c r="H10" s="5">
        <v>42036</v>
      </c>
      <c r="I10" s="5">
        <f t="shared" si="0"/>
        <v>0.45652005274998059</v>
      </c>
      <c r="J10" s="5">
        <f t="shared" si="1"/>
        <v>0.54347994725001936</v>
      </c>
      <c r="K10" s="5">
        <f t="shared" si="2"/>
        <v>3440.7640989837873</v>
      </c>
      <c r="M10" s="5">
        <v>48336</v>
      </c>
    </row>
    <row r="11" spans="2:16" x14ac:dyDescent="0.25">
      <c r="E11" s="17">
        <v>1986</v>
      </c>
      <c r="F11" s="17" t="s">
        <v>1165</v>
      </c>
      <c r="G11">
        <v>37767</v>
      </c>
      <c r="H11" s="5">
        <v>36867</v>
      </c>
      <c r="I11" s="5">
        <f t="shared" si="0"/>
        <v>0.50602942358710512</v>
      </c>
      <c r="J11" s="5">
        <f t="shared" si="1"/>
        <v>0.49397057641289494</v>
      </c>
      <c r="K11" s="5">
        <f t="shared" si="2"/>
        <v>3345.9536538306938</v>
      </c>
      <c r="M11" s="5">
        <v>48602</v>
      </c>
    </row>
    <row r="12" spans="2:16" x14ac:dyDescent="0.25">
      <c r="E12" s="17">
        <v>1986</v>
      </c>
      <c r="F12" s="17" t="s">
        <v>1166</v>
      </c>
      <c r="G12">
        <v>34134</v>
      </c>
      <c r="H12" s="5">
        <v>38749</v>
      </c>
      <c r="I12" s="5">
        <f t="shared" si="0"/>
        <v>0.46833966768656615</v>
      </c>
      <c r="J12" s="5">
        <f t="shared" si="1"/>
        <v>0.5316603323134339</v>
      </c>
      <c r="K12" s="5">
        <f t="shared" si="2"/>
        <v>3418.129536380226</v>
      </c>
      <c r="M12" s="5">
        <v>43158</v>
      </c>
    </row>
    <row r="13" spans="2:16" x14ac:dyDescent="0.25">
      <c r="E13" s="17">
        <v>1986</v>
      </c>
      <c r="F13" s="17" t="s">
        <v>1167</v>
      </c>
      <c r="G13">
        <v>30927</v>
      </c>
      <c r="H13" s="5">
        <v>25790</v>
      </c>
      <c r="I13" s="5">
        <f t="shared" si="0"/>
        <v>0.54528624574642526</v>
      </c>
      <c r="J13" s="5">
        <f t="shared" si="1"/>
        <v>0.45471375425357474</v>
      </c>
      <c r="K13" s="5">
        <f t="shared" si="2"/>
        <v>3270.7768393955957</v>
      </c>
      <c r="M13" s="5">
        <v>41687</v>
      </c>
    </row>
    <row r="14" spans="2:16" x14ac:dyDescent="0.25">
      <c r="E14" s="17">
        <v>1986</v>
      </c>
      <c r="F14" s="17" t="s">
        <v>1168</v>
      </c>
      <c r="G14">
        <v>32722</v>
      </c>
      <c r="H14" s="5">
        <v>26883</v>
      </c>
      <c r="I14" s="5">
        <f t="shared" si="0"/>
        <v>0.54898079020216428</v>
      </c>
      <c r="J14" s="5">
        <f t="shared" si="1"/>
        <v>0.45101920979783577</v>
      </c>
      <c r="K14" s="5">
        <f t="shared" si="2"/>
        <v>3263.7017867628556</v>
      </c>
      <c r="M14" s="5">
        <v>44249</v>
      </c>
    </row>
    <row r="15" spans="2:16" x14ac:dyDescent="0.25">
      <c r="E15" s="17">
        <v>1986</v>
      </c>
      <c r="F15" s="17" t="s">
        <v>1169</v>
      </c>
      <c r="G15">
        <v>33479</v>
      </c>
      <c r="H15" s="5">
        <v>15635</v>
      </c>
      <c r="I15" s="5">
        <f t="shared" si="0"/>
        <v>0.68165899743454006</v>
      </c>
      <c r="J15" s="5">
        <f t="shared" si="1"/>
        <v>0.31834100256545994</v>
      </c>
      <c r="K15" s="5">
        <f t="shared" si="2"/>
        <v>3009.6230199128559</v>
      </c>
      <c r="M15" s="5">
        <v>40181</v>
      </c>
    </row>
    <row r="16" spans="2:16" x14ac:dyDescent="0.25">
      <c r="E16" s="17">
        <v>1987</v>
      </c>
      <c r="F16" s="17" t="s">
        <v>1158</v>
      </c>
      <c r="G16">
        <v>29601</v>
      </c>
      <c r="H16" s="5">
        <v>19196</v>
      </c>
      <c r="I16" s="5">
        <f t="shared" si="0"/>
        <v>0.60661516076807998</v>
      </c>
      <c r="J16" s="5">
        <f t="shared" si="1"/>
        <v>0.39338483923191997</v>
      </c>
      <c r="K16" s="5">
        <f t="shared" si="2"/>
        <v>3153.3319671291265</v>
      </c>
      <c r="M16" s="5">
        <v>38113</v>
      </c>
    </row>
    <row r="17" spans="5:13" x14ac:dyDescent="0.25">
      <c r="E17" s="17">
        <v>1987</v>
      </c>
      <c r="F17" s="17" t="s">
        <v>1159</v>
      </c>
      <c r="G17">
        <v>29368</v>
      </c>
      <c r="H17" s="5">
        <v>26925</v>
      </c>
      <c r="I17" s="5">
        <f t="shared" si="0"/>
        <v>0.52169896790009418</v>
      </c>
      <c r="J17" s="5">
        <f t="shared" si="1"/>
        <v>0.47830103209990588</v>
      </c>
      <c r="K17" s="5">
        <f t="shared" si="2"/>
        <v>3315.9464764713202</v>
      </c>
      <c r="M17" s="5">
        <v>34323</v>
      </c>
    </row>
    <row r="18" spans="5:13" x14ac:dyDescent="0.25">
      <c r="E18" s="17">
        <v>1987</v>
      </c>
      <c r="F18" s="17" t="s">
        <v>1160</v>
      </c>
      <c r="G18">
        <v>32799</v>
      </c>
      <c r="H18" s="5">
        <v>21633</v>
      </c>
      <c r="I18" s="5">
        <f t="shared" si="0"/>
        <v>0.60256834215167554</v>
      </c>
      <c r="J18" s="5">
        <f t="shared" si="1"/>
        <v>0.39743165784832452</v>
      </c>
      <c r="K18" s="5">
        <f t="shared" si="2"/>
        <v>3161.0816247795415</v>
      </c>
      <c r="M18" s="5">
        <v>30308</v>
      </c>
    </row>
    <row r="19" spans="5:13" x14ac:dyDescent="0.25">
      <c r="E19" s="17">
        <v>1987</v>
      </c>
      <c r="F19" s="17" t="s">
        <v>1161</v>
      </c>
      <c r="G19">
        <v>42248</v>
      </c>
      <c r="H19" s="5">
        <v>36453</v>
      </c>
      <c r="I19" s="5">
        <f t="shared" si="0"/>
        <v>0.53681655887472846</v>
      </c>
      <c r="J19" s="5">
        <f t="shared" si="1"/>
        <v>0.4631834411252716</v>
      </c>
      <c r="K19" s="5">
        <f t="shared" si="2"/>
        <v>3286.9962897548953</v>
      </c>
      <c r="M19" s="5">
        <v>28692</v>
      </c>
    </row>
    <row r="20" spans="5:13" x14ac:dyDescent="0.25">
      <c r="E20" s="17">
        <v>1987</v>
      </c>
      <c r="F20" s="17" t="s">
        <v>1162</v>
      </c>
      <c r="G20">
        <v>43848</v>
      </c>
      <c r="H20" s="5">
        <v>44195</v>
      </c>
      <c r="I20" s="5">
        <f t="shared" si="0"/>
        <v>0.49802937201140351</v>
      </c>
      <c r="J20" s="5">
        <f t="shared" si="1"/>
        <v>0.50197062798859649</v>
      </c>
      <c r="K20" s="5">
        <f t="shared" si="2"/>
        <v>3361.273752598162</v>
      </c>
      <c r="M20" s="5">
        <v>35102</v>
      </c>
    </row>
    <row r="21" spans="5:13" x14ac:dyDescent="0.25">
      <c r="E21" s="17">
        <v>1987</v>
      </c>
      <c r="F21" s="17" t="s">
        <v>1163</v>
      </c>
      <c r="G21">
        <v>46009</v>
      </c>
      <c r="H21" s="5">
        <v>34243</v>
      </c>
      <c r="I21" s="5">
        <f t="shared" si="0"/>
        <v>0.57330658425958236</v>
      </c>
      <c r="J21" s="5">
        <f t="shared" si="1"/>
        <v>0.42669341574041769</v>
      </c>
      <c r="K21" s="5">
        <f t="shared" si="2"/>
        <v>3217.1178911428997</v>
      </c>
      <c r="M21" s="5">
        <v>46036</v>
      </c>
    </row>
    <row r="22" spans="5:13" x14ac:dyDescent="0.25">
      <c r="E22" s="17">
        <v>1987</v>
      </c>
      <c r="F22" s="17" t="s">
        <v>1164</v>
      </c>
      <c r="G22">
        <v>44630</v>
      </c>
      <c r="H22" s="5">
        <v>28585</v>
      </c>
      <c r="I22" s="5">
        <f t="shared" si="0"/>
        <v>0.60957454073618789</v>
      </c>
      <c r="J22" s="5">
        <f t="shared" si="1"/>
        <v>0.39042545926381206</v>
      </c>
      <c r="K22" s="5">
        <f t="shared" si="2"/>
        <v>3147.6647544901998</v>
      </c>
      <c r="M22" s="5">
        <v>45905</v>
      </c>
    </row>
    <row r="23" spans="5:13" x14ac:dyDescent="0.25">
      <c r="E23" s="17">
        <v>1987</v>
      </c>
      <c r="F23" s="17" t="s">
        <v>1165</v>
      </c>
      <c r="G23">
        <v>45149</v>
      </c>
      <c r="H23" s="5">
        <v>34067</v>
      </c>
      <c r="I23" s="5">
        <f t="shared" si="0"/>
        <v>0.56994799030498888</v>
      </c>
      <c r="J23" s="5">
        <f t="shared" si="1"/>
        <v>0.43005200969501112</v>
      </c>
      <c r="K23" s="5">
        <f t="shared" si="2"/>
        <v>3223.5495985659463</v>
      </c>
      <c r="M23" s="5">
        <v>48399</v>
      </c>
    </row>
    <row r="24" spans="5:13" x14ac:dyDescent="0.25">
      <c r="E24" s="17">
        <v>1987</v>
      </c>
      <c r="F24" s="17" t="s">
        <v>1166</v>
      </c>
      <c r="G24">
        <v>45209</v>
      </c>
      <c r="H24" s="5">
        <v>30353</v>
      </c>
      <c r="I24" s="5">
        <f t="shared" si="0"/>
        <v>0.59830338000582306</v>
      </c>
      <c r="J24" s="5">
        <f t="shared" si="1"/>
        <v>0.40169661999417694</v>
      </c>
      <c r="K24" s="5">
        <f t="shared" si="2"/>
        <v>3169.249027288849</v>
      </c>
      <c r="M24" s="5">
        <v>41792</v>
      </c>
    </row>
    <row r="25" spans="5:13" x14ac:dyDescent="0.25">
      <c r="E25" s="17">
        <v>1987</v>
      </c>
      <c r="F25" s="17" t="s">
        <v>1167</v>
      </c>
      <c r="G25">
        <v>42338</v>
      </c>
      <c r="H25" s="5">
        <v>24642</v>
      </c>
      <c r="I25" s="5">
        <f t="shared" si="0"/>
        <v>0.63209913406987162</v>
      </c>
      <c r="J25" s="5">
        <f t="shared" si="1"/>
        <v>0.36790086593012838</v>
      </c>
      <c r="K25" s="5">
        <f t="shared" si="2"/>
        <v>3104.530158256196</v>
      </c>
      <c r="M25" s="5">
        <v>25299</v>
      </c>
    </row>
    <row r="26" spans="5:13" x14ac:dyDescent="0.25">
      <c r="E26" s="17">
        <v>1987</v>
      </c>
      <c r="F26" s="17" t="s">
        <v>1168</v>
      </c>
      <c r="G26">
        <v>41134</v>
      </c>
      <c r="H26" s="5">
        <v>8250</v>
      </c>
      <c r="I26" s="5">
        <f t="shared" si="0"/>
        <v>0.83294184351206868</v>
      </c>
      <c r="J26" s="5">
        <f t="shared" si="1"/>
        <v>0.16705815648793132</v>
      </c>
      <c r="K26" s="5">
        <f t="shared" si="2"/>
        <v>2719.9163696743885</v>
      </c>
      <c r="M26" s="5">
        <v>23624</v>
      </c>
    </row>
    <row r="27" spans="5:13" x14ac:dyDescent="0.25">
      <c r="E27" s="17">
        <v>1987</v>
      </c>
      <c r="F27" s="17" t="s">
        <v>1169</v>
      </c>
      <c r="G27">
        <v>42736</v>
      </c>
      <c r="H27" s="5">
        <v>6755</v>
      </c>
      <c r="I27" s="5">
        <f t="shared" si="0"/>
        <v>0.86351053726940252</v>
      </c>
      <c r="J27" s="5">
        <f t="shared" si="1"/>
        <v>0.13648946273059748</v>
      </c>
      <c r="K27" s="5">
        <f t="shared" si="2"/>
        <v>2661.3773211290945</v>
      </c>
      <c r="M27" s="5">
        <v>30425</v>
      </c>
    </row>
    <row r="28" spans="5:13" x14ac:dyDescent="0.25">
      <c r="E28" s="17">
        <v>1988</v>
      </c>
      <c r="F28" s="17" t="s">
        <v>1158</v>
      </c>
      <c r="G28">
        <v>42453</v>
      </c>
      <c r="H28" s="5">
        <v>13208</v>
      </c>
      <c r="I28" s="5">
        <f t="shared" si="0"/>
        <v>0.762706383284526</v>
      </c>
      <c r="J28" s="5">
        <f t="shared" si="1"/>
        <v>0.23729361671547403</v>
      </c>
      <c r="K28" s="5">
        <f t="shared" si="2"/>
        <v>2854.4172760101328</v>
      </c>
      <c r="M28" s="5">
        <v>34092</v>
      </c>
    </row>
    <row r="29" spans="5:13" x14ac:dyDescent="0.25">
      <c r="E29" s="17">
        <v>1988</v>
      </c>
      <c r="F29" s="17" t="s">
        <v>1159</v>
      </c>
      <c r="G29">
        <v>36408</v>
      </c>
      <c r="H29" s="5">
        <v>15191</v>
      </c>
      <c r="I29" s="5">
        <f t="shared" si="0"/>
        <v>0.70559506967189289</v>
      </c>
      <c r="J29" s="5">
        <f t="shared" si="1"/>
        <v>0.29440493032810711</v>
      </c>
      <c r="K29" s="5">
        <f t="shared" si="2"/>
        <v>2963.7854415783249</v>
      </c>
      <c r="M29" s="5">
        <v>29601</v>
      </c>
    </row>
    <row r="30" spans="5:13" x14ac:dyDescent="0.25">
      <c r="E30" s="17">
        <v>1988</v>
      </c>
      <c r="F30" s="17" t="s">
        <v>1160</v>
      </c>
      <c r="G30">
        <v>42099</v>
      </c>
      <c r="H30" s="5">
        <v>38166</v>
      </c>
      <c r="I30" s="5">
        <f t="shared" si="0"/>
        <v>0.52450009344047843</v>
      </c>
      <c r="J30" s="5">
        <f t="shared" si="1"/>
        <v>0.47549990655952157</v>
      </c>
      <c r="K30" s="5">
        <f t="shared" si="2"/>
        <v>3310.582321061484</v>
      </c>
      <c r="M30" s="5">
        <v>37941</v>
      </c>
    </row>
    <row r="31" spans="5:13" x14ac:dyDescent="0.25">
      <c r="E31" s="17">
        <v>1988</v>
      </c>
      <c r="F31" s="17" t="s">
        <v>1161</v>
      </c>
      <c r="G31">
        <v>41045</v>
      </c>
      <c r="H31" s="5">
        <v>38262</v>
      </c>
      <c r="I31" s="5">
        <f t="shared" si="0"/>
        <v>0.51754573997251185</v>
      </c>
      <c r="J31" s="5">
        <f t="shared" si="1"/>
        <v>0.48245426002748809</v>
      </c>
      <c r="K31" s="5">
        <f t="shared" si="2"/>
        <v>3323.8999079526393</v>
      </c>
      <c r="M31" s="5">
        <v>29349</v>
      </c>
    </row>
    <row r="32" spans="5:13" x14ac:dyDescent="0.25">
      <c r="E32" s="17">
        <v>1988</v>
      </c>
      <c r="F32" s="17" t="s">
        <v>1162</v>
      </c>
      <c r="G32">
        <v>40808</v>
      </c>
      <c r="H32" s="5">
        <v>44489</v>
      </c>
      <c r="I32" s="5">
        <f t="shared" si="0"/>
        <v>0.4784224533101985</v>
      </c>
      <c r="J32" s="5">
        <f t="shared" si="1"/>
        <v>0.5215775466898015</v>
      </c>
      <c r="K32" s="5">
        <f t="shared" si="2"/>
        <v>3398.8210019109702</v>
      </c>
      <c r="M32" s="5">
        <v>31891</v>
      </c>
    </row>
    <row r="33" spans="5:13" x14ac:dyDescent="0.25">
      <c r="E33" s="17">
        <v>1988</v>
      </c>
      <c r="F33" s="17" t="s">
        <v>1163</v>
      </c>
      <c r="G33">
        <v>41616</v>
      </c>
      <c r="H33" s="5">
        <v>42492</v>
      </c>
      <c r="I33" s="5">
        <f t="shared" si="0"/>
        <v>0.49479240975888145</v>
      </c>
      <c r="J33" s="5">
        <f t="shared" si="1"/>
        <v>0.50520759024111861</v>
      </c>
      <c r="K33" s="5">
        <f t="shared" si="2"/>
        <v>3367.4725353117424</v>
      </c>
      <c r="M33" s="5">
        <v>38084</v>
      </c>
    </row>
    <row r="34" spans="5:13" x14ac:dyDescent="0.25">
      <c r="E34" s="17">
        <v>1988</v>
      </c>
      <c r="F34" s="17" t="s">
        <v>1164</v>
      </c>
      <c r="G34">
        <v>43082</v>
      </c>
      <c r="H34" s="5">
        <v>44716</v>
      </c>
      <c r="I34" s="5">
        <f t="shared" si="0"/>
        <v>0.49069454885077107</v>
      </c>
      <c r="J34" s="5">
        <f t="shared" si="1"/>
        <v>0.50930545114922887</v>
      </c>
      <c r="K34" s="5">
        <f t="shared" si="2"/>
        <v>3375.3199389507731</v>
      </c>
      <c r="M34" s="5">
        <v>37213</v>
      </c>
    </row>
    <row r="35" spans="5:13" x14ac:dyDescent="0.25">
      <c r="E35" s="17">
        <v>1988</v>
      </c>
      <c r="F35" s="17" t="s">
        <v>1165</v>
      </c>
      <c r="G35">
        <v>43562</v>
      </c>
      <c r="H35" s="5">
        <v>39480</v>
      </c>
      <c r="I35" s="5">
        <f t="shared" si="0"/>
        <v>0.52457792442378559</v>
      </c>
      <c r="J35" s="5">
        <f t="shared" si="1"/>
        <v>0.47542207557621446</v>
      </c>
      <c r="K35" s="5">
        <f t="shared" si="2"/>
        <v>3310.4332747284507</v>
      </c>
      <c r="M35" s="5">
        <v>37682</v>
      </c>
    </row>
    <row r="36" spans="5:13" x14ac:dyDescent="0.25">
      <c r="E36" s="17">
        <v>1988</v>
      </c>
      <c r="F36" s="17" t="s">
        <v>1166</v>
      </c>
      <c r="G36">
        <v>38690</v>
      </c>
      <c r="H36" s="5">
        <v>45160</v>
      </c>
      <c r="I36" s="5">
        <f t="shared" si="0"/>
        <v>0.46141920095408467</v>
      </c>
      <c r="J36" s="5">
        <f t="shared" si="1"/>
        <v>0.53858079904591527</v>
      </c>
      <c r="K36" s="5">
        <f t="shared" si="2"/>
        <v>3431.3822301729274</v>
      </c>
      <c r="M36" s="5">
        <v>16614</v>
      </c>
    </row>
    <row r="37" spans="5:13" x14ac:dyDescent="0.25">
      <c r="E37" s="17">
        <v>1988</v>
      </c>
      <c r="F37" s="17" t="s">
        <v>1167</v>
      </c>
      <c r="G37">
        <v>42025</v>
      </c>
      <c r="H37" s="5">
        <v>45213</v>
      </c>
      <c r="I37" s="5">
        <f t="shared" si="0"/>
        <v>0.48172814599142577</v>
      </c>
      <c r="J37" s="5">
        <f t="shared" si="1"/>
        <v>0.51827185400857423</v>
      </c>
      <c r="K37" s="5">
        <f t="shared" si="2"/>
        <v>3392.4906004264194</v>
      </c>
      <c r="M37" s="5">
        <v>14683</v>
      </c>
    </row>
    <row r="38" spans="5:13" x14ac:dyDescent="0.25">
      <c r="E38" s="17">
        <v>1988</v>
      </c>
      <c r="F38" s="17" t="s">
        <v>1168</v>
      </c>
      <c r="G38">
        <v>41250</v>
      </c>
      <c r="H38" s="5">
        <v>22559</v>
      </c>
      <c r="I38" s="5">
        <f t="shared" si="0"/>
        <v>0.64646053064614706</v>
      </c>
      <c r="J38" s="5">
        <f t="shared" si="1"/>
        <v>0.35353946935385289</v>
      </c>
      <c r="K38" s="5">
        <f t="shared" si="2"/>
        <v>3077.0280838126282</v>
      </c>
      <c r="M38" s="5">
        <v>23119</v>
      </c>
    </row>
    <row r="39" spans="5:13" x14ac:dyDescent="0.25">
      <c r="E39" s="17">
        <v>1988</v>
      </c>
      <c r="F39" s="17" t="s">
        <v>1169</v>
      </c>
      <c r="G39">
        <v>42183</v>
      </c>
      <c r="H39" s="5">
        <v>6419</v>
      </c>
      <c r="I39" s="5">
        <f t="shared" si="0"/>
        <v>0.86792724579235425</v>
      </c>
      <c r="J39" s="5">
        <f t="shared" si="1"/>
        <v>0.13207275420764578</v>
      </c>
      <c r="K39" s="5">
        <f t="shared" si="2"/>
        <v>2652.9193243076415</v>
      </c>
      <c r="M39" s="5">
        <v>39170</v>
      </c>
    </row>
    <row r="40" spans="5:13" x14ac:dyDescent="0.25">
      <c r="E40" s="17">
        <v>1989</v>
      </c>
      <c r="F40" s="17" t="s">
        <v>1158</v>
      </c>
      <c r="G40">
        <v>38078</v>
      </c>
      <c r="H40" s="5">
        <v>5003</v>
      </c>
      <c r="I40" s="5">
        <f t="shared" si="0"/>
        <v>0.88386991945405169</v>
      </c>
      <c r="J40" s="5">
        <f t="shared" si="1"/>
        <v>0.11613008054594832</v>
      </c>
      <c r="K40" s="5">
        <f t="shared" si="2"/>
        <v>2622.3891042454911</v>
      </c>
      <c r="M40" s="5">
        <v>35798</v>
      </c>
    </row>
    <row r="41" spans="5:13" x14ac:dyDescent="0.25">
      <c r="E41" s="17">
        <v>1989</v>
      </c>
      <c r="F41" s="17" t="s">
        <v>1159</v>
      </c>
      <c r="G41">
        <v>37649</v>
      </c>
      <c r="H41" s="5">
        <v>10644</v>
      </c>
      <c r="I41" s="5">
        <f t="shared" si="0"/>
        <v>0.7795953864949372</v>
      </c>
      <c r="J41" s="5">
        <f t="shared" si="1"/>
        <v>0.22040461350506285</v>
      </c>
      <c r="K41" s="5">
        <f t="shared" si="2"/>
        <v>2822.0748348621955</v>
      </c>
      <c r="M41" s="5">
        <v>32357</v>
      </c>
    </row>
    <row r="42" spans="5:13" x14ac:dyDescent="0.25">
      <c r="E42" s="17">
        <v>1989</v>
      </c>
      <c r="F42" s="17" t="s">
        <v>1160</v>
      </c>
      <c r="G42">
        <v>40782</v>
      </c>
      <c r="H42" s="5">
        <v>32090</v>
      </c>
      <c r="I42" s="5">
        <f t="shared" si="0"/>
        <v>0.55963881875068611</v>
      </c>
      <c r="J42" s="5">
        <f t="shared" si="1"/>
        <v>0.44036118124931384</v>
      </c>
      <c r="K42" s="5">
        <f t="shared" si="2"/>
        <v>3243.2916620924361</v>
      </c>
      <c r="M42" s="5">
        <v>24248</v>
      </c>
    </row>
    <row r="43" spans="5:13" x14ac:dyDescent="0.25">
      <c r="E43" s="17">
        <v>1989</v>
      </c>
      <c r="F43" s="17" t="s">
        <v>1161</v>
      </c>
      <c r="G43">
        <v>40068</v>
      </c>
      <c r="H43" s="5">
        <v>56249</v>
      </c>
      <c r="I43" s="5">
        <f t="shared" si="0"/>
        <v>0.41600132894504604</v>
      </c>
      <c r="J43" s="5">
        <f t="shared" si="1"/>
        <v>0.58399867105495396</v>
      </c>
      <c r="K43" s="5">
        <f t="shared" si="2"/>
        <v>3518.3574550702369</v>
      </c>
      <c r="M43" s="5">
        <v>13953</v>
      </c>
    </row>
    <row r="44" spans="5:13" x14ac:dyDescent="0.25">
      <c r="E44" s="17">
        <v>1989</v>
      </c>
      <c r="F44" s="17" t="s">
        <v>1162</v>
      </c>
      <c r="G44">
        <v>41227</v>
      </c>
      <c r="H44" s="5">
        <v>53132</v>
      </c>
      <c r="I44" s="5">
        <f t="shared" si="0"/>
        <v>0.43691645735965834</v>
      </c>
      <c r="J44" s="5">
        <f t="shared" si="1"/>
        <v>0.56308354264034166</v>
      </c>
      <c r="K44" s="5">
        <f t="shared" si="2"/>
        <v>3478.3049841562542</v>
      </c>
      <c r="M44" s="5">
        <v>21822</v>
      </c>
    </row>
    <row r="45" spans="5:13" x14ac:dyDescent="0.25">
      <c r="E45" s="17">
        <v>1989</v>
      </c>
      <c r="F45" s="17" t="s">
        <v>1163</v>
      </c>
      <c r="G45">
        <v>39743</v>
      </c>
      <c r="H45" s="5">
        <v>52426</v>
      </c>
      <c r="I45" s="5">
        <f t="shared" si="0"/>
        <v>0.43119704021959659</v>
      </c>
      <c r="J45" s="5">
        <f t="shared" si="1"/>
        <v>0.56880295978040341</v>
      </c>
      <c r="K45" s="5">
        <f t="shared" si="2"/>
        <v>3489.2576679794729</v>
      </c>
      <c r="M45" s="5">
        <v>30522</v>
      </c>
    </row>
    <row r="46" spans="5:13" x14ac:dyDescent="0.25">
      <c r="E46" s="17">
        <v>1989</v>
      </c>
      <c r="F46" s="17" t="s">
        <v>1164</v>
      </c>
      <c r="G46">
        <v>44081</v>
      </c>
      <c r="H46" s="5">
        <v>55938</v>
      </c>
      <c r="I46" s="5">
        <f t="shared" si="0"/>
        <v>0.44072626201021808</v>
      </c>
      <c r="J46" s="5">
        <f t="shared" si="1"/>
        <v>0.55927373798978197</v>
      </c>
      <c r="K46" s="5">
        <f t="shared" si="2"/>
        <v>3471.0092082504325</v>
      </c>
      <c r="M46" s="5">
        <v>34695</v>
      </c>
    </row>
    <row r="47" spans="5:13" x14ac:dyDescent="0.25">
      <c r="E47" s="17">
        <v>1989</v>
      </c>
      <c r="F47" s="17" t="s">
        <v>1165</v>
      </c>
      <c r="G47">
        <v>43405</v>
      </c>
      <c r="H47" s="5">
        <v>55291</v>
      </c>
      <c r="I47" s="5">
        <f t="shared" si="0"/>
        <v>0.43978479370997814</v>
      </c>
      <c r="J47" s="5">
        <f t="shared" si="1"/>
        <v>0.56021520629002186</v>
      </c>
      <c r="K47" s="5">
        <f t="shared" si="2"/>
        <v>3472.812120045392</v>
      </c>
      <c r="M47" s="5">
        <v>24749</v>
      </c>
    </row>
    <row r="48" spans="5:13" x14ac:dyDescent="0.25">
      <c r="E48" s="17">
        <v>1989</v>
      </c>
      <c r="F48" s="17" t="s">
        <v>1166</v>
      </c>
      <c r="G48">
        <v>43225</v>
      </c>
      <c r="H48" s="5">
        <v>40384</v>
      </c>
      <c r="I48" s="5">
        <f t="shared" si="0"/>
        <v>0.51698979774904619</v>
      </c>
      <c r="J48" s="5">
        <f t="shared" si="1"/>
        <v>0.48301020225095387</v>
      </c>
      <c r="K48" s="5">
        <f t="shared" si="2"/>
        <v>3324.9645373105768</v>
      </c>
      <c r="M48" s="5">
        <v>26659</v>
      </c>
    </row>
    <row r="49" spans="5:13" x14ac:dyDescent="0.25">
      <c r="E49" s="17">
        <v>1989</v>
      </c>
      <c r="F49" s="17" t="s">
        <v>1167</v>
      </c>
      <c r="G49">
        <v>43942</v>
      </c>
      <c r="H49" s="5">
        <v>55102</v>
      </c>
      <c r="I49" s="5">
        <f t="shared" si="0"/>
        <v>0.44366140301280238</v>
      </c>
      <c r="J49" s="5">
        <f t="shared" si="1"/>
        <v>0.55633859698719756</v>
      </c>
      <c r="K49" s="5">
        <f t="shared" si="2"/>
        <v>3465.3884132304829</v>
      </c>
      <c r="M49" s="5">
        <v>12274</v>
      </c>
    </row>
    <row r="50" spans="5:13" x14ac:dyDescent="0.25">
      <c r="E50" s="17">
        <v>1989</v>
      </c>
      <c r="F50" s="17" t="s">
        <v>1168</v>
      </c>
      <c r="G50">
        <v>33581</v>
      </c>
      <c r="H50" s="5">
        <v>50661</v>
      </c>
      <c r="I50" s="5">
        <f t="shared" si="0"/>
        <v>0.39862538876095061</v>
      </c>
      <c r="J50" s="5">
        <f t="shared" si="1"/>
        <v>0.60137461123904945</v>
      </c>
      <c r="K50" s="5">
        <f t="shared" si="2"/>
        <v>3551.6323805227798</v>
      </c>
      <c r="M50" s="5">
        <v>13172</v>
      </c>
    </row>
    <row r="51" spans="5:13" x14ac:dyDescent="0.25">
      <c r="E51" s="17">
        <v>1989</v>
      </c>
      <c r="F51" s="17" t="s">
        <v>1169</v>
      </c>
      <c r="G51">
        <v>45245</v>
      </c>
      <c r="H51" s="5">
        <v>34932</v>
      </c>
      <c r="I51" s="5">
        <f t="shared" si="0"/>
        <v>0.56431395537373563</v>
      </c>
      <c r="J51" s="5">
        <f t="shared" si="1"/>
        <v>0.43568604462626437</v>
      </c>
      <c r="K51" s="5">
        <f t="shared" si="2"/>
        <v>3234.3387754592959</v>
      </c>
      <c r="M51" s="5">
        <v>17975</v>
      </c>
    </row>
    <row r="52" spans="5:13" x14ac:dyDescent="0.25">
      <c r="E52" s="17">
        <v>1990</v>
      </c>
      <c r="F52" s="17" t="s">
        <v>1158</v>
      </c>
      <c r="G52">
        <v>35820</v>
      </c>
      <c r="H52" s="5">
        <v>26290</v>
      </c>
      <c r="I52" s="5">
        <f t="shared" si="0"/>
        <v>0.57671872484302045</v>
      </c>
      <c r="J52" s="5">
        <f t="shared" si="1"/>
        <v>0.42328127515697955</v>
      </c>
      <c r="K52" s="5">
        <f t="shared" si="2"/>
        <v>3210.5836419256157</v>
      </c>
      <c r="M52" s="5">
        <v>16740</v>
      </c>
    </row>
    <row r="53" spans="5:13" x14ac:dyDescent="0.25">
      <c r="E53" s="17">
        <v>1990</v>
      </c>
      <c r="F53" s="17" t="s">
        <v>1159</v>
      </c>
      <c r="G53">
        <v>36738</v>
      </c>
      <c r="H53" s="5">
        <v>31630</v>
      </c>
      <c r="I53" s="5">
        <f t="shared" si="0"/>
        <v>0.53735665808565414</v>
      </c>
      <c r="J53" s="5">
        <f t="shared" si="1"/>
        <v>0.46264334191434592</v>
      </c>
      <c r="K53" s="5">
        <f t="shared" si="2"/>
        <v>3285.9619997659729</v>
      </c>
      <c r="M53" s="5">
        <v>13702</v>
      </c>
    </row>
    <row r="54" spans="5:13" x14ac:dyDescent="0.25">
      <c r="E54" s="17">
        <v>1990</v>
      </c>
      <c r="F54" s="17" t="s">
        <v>1160</v>
      </c>
      <c r="G54">
        <v>37799</v>
      </c>
      <c r="H54" s="5">
        <v>50303</v>
      </c>
      <c r="I54" s="5">
        <f t="shared" si="0"/>
        <v>0.42903679825656627</v>
      </c>
      <c r="J54" s="5">
        <f t="shared" si="1"/>
        <v>0.57096320174343373</v>
      </c>
      <c r="K54" s="5">
        <f t="shared" si="2"/>
        <v>3493.3945313386757</v>
      </c>
      <c r="M54" s="5">
        <v>13889</v>
      </c>
    </row>
    <row r="55" spans="5:13" x14ac:dyDescent="0.25">
      <c r="E55" s="17">
        <v>1990</v>
      </c>
      <c r="F55" s="17" t="s">
        <v>1161</v>
      </c>
      <c r="G55">
        <v>39622</v>
      </c>
      <c r="H55" s="5">
        <v>47773</v>
      </c>
      <c r="I55" s="5">
        <f t="shared" si="0"/>
        <v>0.45336689741976088</v>
      </c>
      <c r="J55" s="5">
        <f t="shared" si="1"/>
        <v>0.54663310258023912</v>
      </c>
      <c r="K55" s="5">
        <f t="shared" si="2"/>
        <v>3446.8023914411579</v>
      </c>
      <c r="M55" s="5">
        <v>15135</v>
      </c>
    </row>
    <row r="56" spans="5:13" x14ac:dyDescent="0.25">
      <c r="E56" s="17">
        <v>1990</v>
      </c>
      <c r="F56" s="17" t="s">
        <v>1162</v>
      </c>
      <c r="G56">
        <v>43291</v>
      </c>
      <c r="H56" s="5">
        <v>55411</v>
      </c>
      <c r="I56" s="5">
        <f t="shared" si="0"/>
        <v>0.43860306782030761</v>
      </c>
      <c r="J56" s="5">
        <f t="shared" si="1"/>
        <v>0.56139693217969244</v>
      </c>
      <c r="K56" s="5">
        <f t="shared" si="2"/>
        <v>3475.0751251241113</v>
      </c>
      <c r="M56" s="5">
        <v>6120</v>
      </c>
    </row>
    <row r="57" spans="5:13" x14ac:dyDescent="0.25">
      <c r="E57" s="17">
        <v>1990</v>
      </c>
      <c r="F57" s="17" t="s">
        <v>1163</v>
      </c>
      <c r="G57">
        <v>42406</v>
      </c>
      <c r="H57" s="5">
        <v>44238</v>
      </c>
      <c r="I57" s="5">
        <f t="shared" si="0"/>
        <v>0.48942800424726468</v>
      </c>
      <c r="J57" s="5">
        <f t="shared" si="1"/>
        <v>0.51057199575273537</v>
      </c>
      <c r="K57" s="5">
        <f t="shared" si="2"/>
        <v>3377.7453718664883</v>
      </c>
      <c r="M57" s="5">
        <v>11105</v>
      </c>
    </row>
    <row r="58" spans="5:13" x14ac:dyDescent="0.25">
      <c r="E58" s="17">
        <v>1990</v>
      </c>
      <c r="F58" s="17" t="s">
        <v>1164</v>
      </c>
      <c r="G58">
        <v>43278</v>
      </c>
      <c r="H58" s="5">
        <v>60876</v>
      </c>
      <c r="I58" s="5">
        <f t="shared" si="0"/>
        <v>0.41551932715018147</v>
      </c>
      <c r="J58" s="5">
        <f t="shared" si="1"/>
        <v>0.58448067284981853</v>
      </c>
      <c r="K58" s="5">
        <f t="shared" si="2"/>
        <v>3519.2804885074024</v>
      </c>
      <c r="M58" s="5">
        <v>7575</v>
      </c>
    </row>
    <row r="59" spans="5:13" x14ac:dyDescent="0.25">
      <c r="E59" s="17">
        <v>1990</v>
      </c>
      <c r="F59" s="17" t="s">
        <v>1165</v>
      </c>
      <c r="G59">
        <v>42754</v>
      </c>
      <c r="H59" s="5">
        <v>59315</v>
      </c>
      <c r="I59" s="5">
        <f t="shared" si="0"/>
        <v>0.41887350713732868</v>
      </c>
      <c r="J59" s="5">
        <f t="shared" si="1"/>
        <v>0.58112649286267137</v>
      </c>
      <c r="K59" s="5">
        <f t="shared" si="2"/>
        <v>3512.8572338320159</v>
      </c>
      <c r="M59" s="5">
        <v>3734</v>
      </c>
    </row>
    <row r="60" spans="5:13" x14ac:dyDescent="0.25">
      <c r="E60" s="17">
        <v>1990</v>
      </c>
      <c r="F60" s="17" t="s">
        <v>1166</v>
      </c>
      <c r="G60">
        <v>41446</v>
      </c>
      <c r="H60" s="5">
        <v>57839</v>
      </c>
      <c r="I60" s="5">
        <f t="shared" si="0"/>
        <v>0.41744472981820013</v>
      </c>
      <c r="J60" s="5">
        <f t="shared" si="1"/>
        <v>0.58255527018179987</v>
      </c>
      <c r="K60" s="5">
        <f t="shared" si="2"/>
        <v>3515.5933423981469</v>
      </c>
      <c r="M60" s="5">
        <v>0</v>
      </c>
    </row>
    <row r="61" spans="5:13" x14ac:dyDescent="0.25">
      <c r="E61" s="17">
        <v>1990</v>
      </c>
      <c r="F61" s="17" t="s">
        <v>1167</v>
      </c>
      <c r="G61">
        <v>38873</v>
      </c>
      <c r="H61" s="5">
        <v>62016</v>
      </c>
      <c r="I61" s="5">
        <f t="shared" si="0"/>
        <v>0.38530464173497608</v>
      </c>
      <c r="J61" s="5">
        <f t="shared" si="1"/>
        <v>0.61469535826502397</v>
      </c>
      <c r="K61" s="5">
        <f t="shared" si="2"/>
        <v>3577.1416110775212</v>
      </c>
      <c r="M61" s="5">
        <v>8548</v>
      </c>
    </row>
    <row r="62" spans="5:13" x14ac:dyDescent="0.25">
      <c r="E62" s="17">
        <v>1990</v>
      </c>
      <c r="F62" s="17" t="s">
        <v>1168</v>
      </c>
      <c r="G62">
        <v>41171</v>
      </c>
      <c r="H62" s="5">
        <v>56962</v>
      </c>
      <c r="I62" s="5">
        <f t="shared" si="0"/>
        <v>0.41954286529505874</v>
      </c>
      <c r="J62" s="5">
        <f t="shared" si="1"/>
        <v>0.5804571347049412</v>
      </c>
      <c r="K62" s="5">
        <f t="shared" si="2"/>
        <v>3511.5754129599623</v>
      </c>
      <c r="M62" s="5">
        <v>4874</v>
      </c>
    </row>
    <row r="63" spans="5:13" x14ac:dyDescent="0.25">
      <c r="E63" s="17">
        <v>1990</v>
      </c>
      <c r="F63" s="17" t="s">
        <v>1169</v>
      </c>
      <c r="G63">
        <v>45484</v>
      </c>
      <c r="H63" s="5">
        <v>49368</v>
      </c>
      <c r="I63" s="5">
        <f t="shared" si="0"/>
        <v>0.47952599839750348</v>
      </c>
      <c r="J63" s="5">
        <f t="shared" si="1"/>
        <v>0.52047400160249657</v>
      </c>
      <c r="K63" s="5">
        <f t="shared" si="2"/>
        <v>3396.7077130687812</v>
      </c>
      <c r="M63" s="5">
        <v>4766</v>
      </c>
    </row>
    <row r="64" spans="5:13" x14ac:dyDescent="0.25">
      <c r="E64" s="17">
        <v>1991</v>
      </c>
      <c r="F64" s="17" t="s">
        <v>1158</v>
      </c>
      <c r="G64">
        <v>43814</v>
      </c>
      <c r="H64" s="5">
        <v>27481</v>
      </c>
      <c r="I64" s="5">
        <f t="shared" si="0"/>
        <v>0.61454519952310827</v>
      </c>
      <c r="J64" s="5">
        <f t="shared" si="1"/>
        <v>0.38545480047689179</v>
      </c>
      <c r="K64" s="5">
        <f t="shared" si="2"/>
        <v>3138.1459429132478</v>
      </c>
      <c r="M64" s="5">
        <v>11831</v>
      </c>
    </row>
    <row r="65" spans="5:13" x14ac:dyDescent="0.25">
      <c r="E65" s="17">
        <v>1991</v>
      </c>
      <c r="F65" s="17" t="s">
        <v>1159</v>
      </c>
      <c r="G65">
        <v>39980</v>
      </c>
      <c r="H65" s="5">
        <v>26600</v>
      </c>
      <c r="I65" s="5">
        <f t="shared" si="0"/>
        <v>0.60048062481225595</v>
      </c>
      <c r="J65" s="5">
        <f t="shared" si="1"/>
        <v>0.39951937518774405</v>
      </c>
      <c r="K65" s="5">
        <f t="shared" si="2"/>
        <v>3165.0796034845298</v>
      </c>
      <c r="M65" s="5">
        <v>10766</v>
      </c>
    </row>
    <row r="66" spans="5:13" x14ac:dyDescent="0.25">
      <c r="E66" s="17">
        <v>1991</v>
      </c>
      <c r="F66" s="17" t="s">
        <v>1160</v>
      </c>
      <c r="G66">
        <v>42053</v>
      </c>
      <c r="H66" s="5">
        <v>1972</v>
      </c>
      <c r="I66" s="5">
        <f t="shared" si="0"/>
        <v>0.9552072685973878</v>
      </c>
      <c r="J66" s="5">
        <f t="shared" si="1"/>
        <v>4.4792731402612154E-2</v>
      </c>
      <c r="K66" s="5">
        <f t="shared" si="2"/>
        <v>2485.778080636002</v>
      </c>
      <c r="M66" s="5">
        <v>15482</v>
      </c>
    </row>
    <row r="67" spans="5:13" x14ac:dyDescent="0.25">
      <c r="E67" s="17">
        <v>1991</v>
      </c>
      <c r="F67" s="17" t="s">
        <v>1161</v>
      </c>
      <c r="G67">
        <v>39932</v>
      </c>
      <c r="H67" s="5">
        <v>4056</v>
      </c>
      <c r="I67" s="5">
        <f t="shared" si="0"/>
        <v>0.90779303446394466</v>
      </c>
      <c r="J67" s="5">
        <f t="shared" si="1"/>
        <v>9.2206965536055285E-2</v>
      </c>
      <c r="K67" s="5">
        <f t="shared" si="2"/>
        <v>2576.5763390015459</v>
      </c>
      <c r="M67" s="5">
        <v>21203</v>
      </c>
    </row>
    <row r="68" spans="5:13" x14ac:dyDescent="0.25">
      <c r="E68" s="17">
        <v>1991</v>
      </c>
      <c r="F68" s="17" t="s">
        <v>1162</v>
      </c>
      <c r="G68">
        <v>45204</v>
      </c>
      <c r="H68" s="5">
        <v>14218</v>
      </c>
      <c r="I68" s="5">
        <f t="shared" si="0"/>
        <v>0.7607283497694457</v>
      </c>
      <c r="J68" s="5">
        <f t="shared" si="1"/>
        <v>0.23927165023055433</v>
      </c>
      <c r="K68" s="5">
        <f t="shared" si="2"/>
        <v>2858.2052101915115</v>
      </c>
      <c r="M68" s="5">
        <v>19668</v>
      </c>
    </row>
    <row r="69" spans="5:13" x14ac:dyDescent="0.25">
      <c r="E69" s="17">
        <v>1991</v>
      </c>
      <c r="F69" s="17" t="s">
        <v>1163</v>
      </c>
      <c r="G69">
        <v>43165</v>
      </c>
      <c r="H69" s="5">
        <v>15590</v>
      </c>
      <c r="I69" s="5">
        <f t="shared" ref="I69:I132" si="3">G69/(SUM(G69:H69))</f>
        <v>0.73466087992511275</v>
      </c>
      <c r="J69" s="5">
        <f t="shared" ref="J69:J132" si="4">H69/(SUM(G69:H69))</f>
        <v>0.26533912007488725</v>
      </c>
      <c r="K69" s="5">
        <f t="shared" ref="K69:K132" si="5">($C$6*I69)+((($C$4+$C$5)/2)*J69)</f>
        <v>2908.1244149434087</v>
      </c>
      <c r="M69" s="5">
        <v>21878</v>
      </c>
    </row>
    <row r="70" spans="5:13" x14ac:dyDescent="0.25">
      <c r="E70" s="17">
        <v>1991</v>
      </c>
      <c r="F70" s="17" t="s">
        <v>1164</v>
      </c>
      <c r="G70">
        <v>45400</v>
      </c>
      <c r="H70" s="5">
        <v>20937</v>
      </c>
      <c r="I70" s="5">
        <f t="shared" si="3"/>
        <v>0.68438428026591491</v>
      </c>
      <c r="J70" s="5">
        <f t="shared" si="4"/>
        <v>0.31561571973408503</v>
      </c>
      <c r="K70" s="5">
        <f t="shared" si="5"/>
        <v>3004.4041032907726</v>
      </c>
      <c r="M70" s="5">
        <v>23943</v>
      </c>
    </row>
    <row r="71" spans="5:13" x14ac:dyDescent="0.25">
      <c r="E71" s="17">
        <v>1991</v>
      </c>
      <c r="F71" s="17" t="s">
        <v>1165</v>
      </c>
      <c r="G71">
        <v>44148</v>
      </c>
      <c r="H71" s="5">
        <v>19396</v>
      </c>
      <c r="I71" s="5">
        <f t="shared" si="3"/>
        <v>0.69476268412438624</v>
      </c>
      <c r="J71" s="5">
        <f t="shared" si="4"/>
        <v>0.30523731587561376</v>
      </c>
      <c r="K71" s="5">
        <f t="shared" si="5"/>
        <v>2984.5294599018007</v>
      </c>
      <c r="M71" s="5">
        <v>11664</v>
      </c>
    </row>
    <row r="72" spans="5:13" x14ac:dyDescent="0.25">
      <c r="E72" s="17">
        <v>1991</v>
      </c>
      <c r="F72" s="17" t="s">
        <v>1166</v>
      </c>
      <c r="G72">
        <v>43232</v>
      </c>
      <c r="H72" s="5">
        <v>25046</v>
      </c>
      <c r="I72" s="5">
        <f t="shared" si="3"/>
        <v>0.63317613286856678</v>
      </c>
      <c r="J72" s="5">
        <f t="shared" si="4"/>
        <v>0.36682386713143328</v>
      </c>
      <c r="K72" s="5">
        <f t="shared" si="5"/>
        <v>3102.4677055566949</v>
      </c>
      <c r="M72" s="5">
        <v>9821</v>
      </c>
    </row>
    <row r="73" spans="5:13" x14ac:dyDescent="0.25">
      <c r="E73" s="17">
        <v>1991</v>
      </c>
      <c r="F73" s="17" t="s">
        <v>1167</v>
      </c>
      <c r="G73">
        <v>44274</v>
      </c>
      <c r="H73" s="5">
        <v>41321</v>
      </c>
      <c r="I73" s="5">
        <f t="shared" si="3"/>
        <v>0.51724983935977564</v>
      </c>
      <c r="J73" s="5">
        <f t="shared" si="4"/>
        <v>0.4827501606402243</v>
      </c>
      <c r="K73" s="5">
        <f t="shared" si="5"/>
        <v>3324.4665576260295</v>
      </c>
      <c r="M73" s="5">
        <v>12614</v>
      </c>
    </row>
    <row r="74" spans="5:13" x14ac:dyDescent="0.25">
      <c r="E74" s="17">
        <v>1991</v>
      </c>
      <c r="F74" s="17" t="s">
        <v>1168</v>
      </c>
      <c r="G74">
        <v>41765</v>
      </c>
      <c r="H74" s="5">
        <v>34408</v>
      </c>
      <c r="I74" s="5">
        <f t="shared" si="3"/>
        <v>0.54829138933742927</v>
      </c>
      <c r="J74" s="5">
        <f t="shared" si="4"/>
        <v>0.45170861066257073</v>
      </c>
      <c r="K74" s="5">
        <f t="shared" si="5"/>
        <v>3265.0219894188231</v>
      </c>
      <c r="M74" s="5">
        <v>13317</v>
      </c>
    </row>
    <row r="75" spans="5:13" x14ac:dyDescent="0.25">
      <c r="E75" s="17">
        <v>1991</v>
      </c>
      <c r="F75" s="17" t="s">
        <v>1169</v>
      </c>
      <c r="G75">
        <v>44248</v>
      </c>
      <c r="H75" s="5">
        <v>27042</v>
      </c>
      <c r="I75" s="5">
        <f t="shared" si="3"/>
        <v>0.62067611165661385</v>
      </c>
      <c r="J75" s="5">
        <f t="shared" si="4"/>
        <v>0.37932388834338615</v>
      </c>
      <c r="K75" s="5">
        <f t="shared" si="5"/>
        <v>3126.4052461775846</v>
      </c>
      <c r="M75" s="5">
        <v>14258</v>
      </c>
    </row>
    <row r="76" spans="5:13" x14ac:dyDescent="0.25">
      <c r="E76" s="17">
        <v>1992</v>
      </c>
      <c r="F76" s="17" t="s">
        <v>1158</v>
      </c>
      <c r="G76">
        <v>43321</v>
      </c>
      <c r="H76" s="5">
        <v>11908</v>
      </c>
      <c r="I76" s="5">
        <f t="shared" si="3"/>
        <v>0.78438863640478729</v>
      </c>
      <c r="J76" s="5">
        <f t="shared" si="4"/>
        <v>0.21561136359521266</v>
      </c>
      <c r="K76" s="5">
        <f t="shared" si="5"/>
        <v>2812.8957612848321</v>
      </c>
      <c r="M76" s="5">
        <v>19934</v>
      </c>
    </row>
    <row r="77" spans="5:13" x14ac:dyDescent="0.25">
      <c r="E77" s="17">
        <v>1992</v>
      </c>
      <c r="F77" s="17" t="s">
        <v>1159</v>
      </c>
      <c r="G77">
        <v>32964</v>
      </c>
      <c r="H77" s="5">
        <v>11502</v>
      </c>
      <c r="I77" s="5">
        <f t="shared" si="3"/>
        <v>0.74133045472945625</v>
      </c>
      <c r="J77" s="5">
        <f t="shared" si="4"/>
        <v>0.25866954527054381</v>
      </c>
      <c r="K77" s="5">
        <f t="shared" si="5"/>
        <v>2895.3521791930916</v>
      </c>
      <c r="M77" s="5">
        <v>7176</v>
      </c>
    </row>
    <row r="78" spans="5:13" x14ac:dyDescent="0.25">
      <c r="E78" s="17">
        <v>1992</v>
      </c>
      <c r="F78" s="17" t="s">
        <v>1160</v>
      </c>
      <c r="G78">
        <v>29699</v>
      </c>
      <c r="H78" s="5">
        <v>8178</v>
      </c>
      <c r="I78" s="5">
        <f t="shared" si="3"/>
        <v>0.78409060907674843</v>
      </c>
      <c r="J78" s="5">
        <f t="shared" si="4"/>
        <v>0.21590939092325157</v>
      </c>
      <c r="K78" s="5">
        <f t="shared" si="5"/>
        <v>2813.4664836180268</v>
      </c>
      <c r="M78" s="5">
        <v>16775</v>
      </c>
    </row>
    <row r="79" spans="5:13" x14ac:dyDescent="0.25">
      <c r="E79" s="17">
        <v>1992</v>
      </c>
      <c r="F79" s="17" t="s">
        <v>1161</v>
      </c>
      <c r="G79">
        <v>20849</v>
      </c>
      <c r="H79" s="5">
        <v>23601</v>
      </c>
      <c r="I79" s="5">
        <f t="shared" si="3"/>
        <v>0.46904386951631044</v>
      </c>
      <c r="J79" s="5">
        <f t="shared" si="4"/>
        <v>0.5309561304836895</v>
      </c>
      <c r="K79" s="5">
        <f t="shared" si="5"/>
        <v>3416.7809898762653</v>
      </c>
      <c r="M79" s="5">
        <v>11381</v>
      </c>
    </row>
    <row r="80" spans="5:13" x14ac:dyDescent="0.25">
      <c r="E80" s="17">
        <v>1992</v>
      </c>
      <c r="F80" s="17" t="s">
        <v>1162</v>
      </c>
      <c r="G80">
        <v>45492</v>
      </c>
      <c r="H80" s="5">
        <v>33470</v>
      </c>
      <c r="I80" s="5">
        <f t="shared" si="3"/>
        <v>0.57612522479167194</v>
      </c>
      <c r="J80" s="5">
        <f t="shared" si="4"/>
        <v>0.42387477520832806</v>
      </c>
      <c r="K80" s="5">
        <f t="shared" si="5"/>
        <v>3211.7201945239485</v>
      </c>
      <c r="M80" s="5">
        <v>19791</v>
      </c>
    </row>
    <row r="81" spans="5:13" x14ac:dyDescent="0.25">
      <c r="E81" s="17">
        <v>1992</v>
      </c>
      <c r="F81" s="17" t="s">
        <v>1163</v>
      </c>
      <c r="G81">
        <v>43806</v>
      </c>
      <c r="H81" s="5">
        <v>37896</v>
      </c>
      <c r="I81" s="5">
        <f t="shared" si="3"/>
        <v>0.53616802526253948</v>
      </c>
      <c r="J81" s="5">
        <f t="shared" si="4"/>
        <v>0.46383197473746052</v>
      </c>
      <c r="K81" s="5">
        <f t="shared" si="5"/>
        <v>3288.2382316222365</v>
      </c>
      <c r="M81" s="5">
        <v>16214</v>
      </c>
    </row>
    <row r="82" spans="5:13" x14ac:dyDescent="0.25">
      <c r="E82" s="17">
        <v>1992</v>
      </c>
      <c r="F82" s="17" t="s">
        <v>1164</v>
      </c>
      <c r="G82">
        <v>45765</v>
      </c>
      <c r="H82" s="5">
        <v>28294</v>
      </c>
      <c r="I82" s="5">
        <f t="shared" si="3"/>
        <v>0.61795325348708463</v>
      </c>
      <c r="J82" s="5">
        <f t="shared" si="4"/>
        <v>0.38204674651291537</v>
      </c>
      <c r="K82" s="5">
        <f t="shared" si="5"/>
        <v>3131.619519572233</v>
      </c>
      <c r="M82" s="5">
        <v>21232</v>
      </c>
    </row>
    <row r="83" spans="5:13" x14ac:dyDescent="0.25">
      <c r="E83" s="17">
        <v>1992</v>
      </c>
      <c r="F83" s="17" t="s">
        <v>1165</v>
      </c>
      <c r="G83">
        <v>42807</v>
      </c>
      <c r="H83" s="5">
        <v>34558</v>
      </c>
      <c r="I83" s="5">
        <f t="shared" si="3"/>
        <v>0.55331222128869639</v>
      </c>
      <c r="J83" s="5">
        <f t="shared" si="4"/>
        <v>0.44668777871130355</v>
      </c>
      <c r="K83" s="5">
        <f t="shared" si="5"/>
        <v>3255.4070962321462</v>
      </c>
      <c r="M83" s="5">
        <v>20189</v>
      </c>
    </row>
    <row r="84" spans="5:13" x14ac:dyDescent="0.25">
      <c r="E84" s="17">
        <v>1992</v>
      </c>
      <c r="F84" s="17" t="s">
        <v>1166</v>
      </c>
      <c r="G84">
        <v>42653</v>
      </c>
      <c r="H84" s="5">
        <v>35271</v>
      </c>
      <c r="I84" s="5">
        <f t="shared" si="3"/>
        <v>0.54736666495559771</v>
      </c>
      <c r="J84" s="5">
        <f t="shared" si="4"/>
        <v>0.45263333504440223</v>
      </c>
      <c r="K84" s="5">
        <f t="shared" si="5"/>
        <v>3266.7928366100305</v>
      </c>
      <c r="M84" s="5">
        <v>15069</v>
      </c>
    </row>
    <row r="85" spans="5:13" x14ac:dyDescent="0.25">
      <c r="E85" s="17">
        <v>1992</v>
      </c>
      <c r="F85" s="17" t="s">
        <v>1167</v>
      </c>
      <c r="G85">
        <v>45967</v>
      </c>
      <c r="H85" s="5">
        <v>36287</v>
      </c>
      <c r="I85" s="5">
        <f t="shared" si="3"/>
        <v>0.55884212317941984</v>
      </c>
      <c r="J85" s="5">
        <f t="shared" si="4"/>
        <v>0.44115787682058016</v>
      </c>
      <c r="K85" s="5">
        <f t="shared" si="5"/>
        <v>3244.8173341114107</v>
      </c>
      <c r="M85" s="5">
        <v>8638</v>
      </c>
    </row>
    <row r="86" spans="5:13" x14ac:dyDescent="0.25">
      <c r="E86" s="17">
        <v>1992</v>
      </c>
      <c r="F86" s="17" t="s">
        <v>1168</v>
      </c>
      <c r="G86">
        <v>37483</v>
      </c>
      <c r="H86" s="5">
        <v>24267</v>
      </c>
      <c r="I86" s="5">
        <f t="shared" si="3"/>
        <v>0.60701214574898787</v>
      </c>
      <c r="J86" s="5">
        <f t="shared" si="4"/>
        <v>0.39298785425101213</v>
      </c>
      <c r="K86" s="5">
        <f t="shared" si="5"/>
        <v>3152.5717408906885</v>
      </c>
      <c r="M86" s="5">
        <v>8432</v>
      </c>
    </row>
    <row r="87" spans="5:13" x14ac:dyDescent="0.25">
      <c r="E87" s="17">
        <v>1992</v>
      </c>
      <c r="F87" s="17" t="s">
        <v>1169</v>
      </c>
      <c r="G87">
        <v>45364</v>
      </c>
      <c r="H87" s="5">
        <v>22010</v>
      </c>
      <c r="I87" s="5">
        <f t="shared" si="3"/>
        <v>0.67331611600914298</v>
      </c>
      <c r="J87" s="5">
        <f t="shared" si="4"/>
        <v>0.32668388399085702</v>
      </c>
      <c r="K87" s="5">
        <f t="shared" si="5"/>
        <v>3025.5996378424911</v>
      </c>
      <c r="M87" s="5">
        <v>12071</v>
      </c>
    </row>
    <row r="88" spans="5:13" x14ac:dyDescent="0.25">
      <c r="E88" s="17">
        <v>1993</v>
      </c>
      <c r="F88" s="17" t="s">
        <v>1158</v>
      </c>
      <c r="G88">
        <v>39557</v>
      </c>
      <c r="H88" s="5">
        <v>14715</v>
      </c>
      <c r="I88" s="5">
        <f t="shared" si="3"/>
        <v>0.72886571344339623</v>
      </c>
      <c r="J88" s="5">
        <f t="shared" si="4"/>
        <v>0.27113428655660377</v>
      </c>
      <c r="K88" s="5">
        <f t="shared" si="5"/>
        <v>2919.2221587558961</v>
      </c>
      <c r="M88" s="5">
        <v>10450</v>
      </c>
    </row>
    <row r="89" spans="5:13" x14ac:dyDescent="0.25">
      <c r="E89" s="17">
        <v>1993</v>
      </c>
      <c r="F89" s="17" t="s">
        <v>1159</v>
      </c>
      <c r="G89">
        <v>30977</v>
      </c>
      <c r="H89" s="5">
        <v>13975</v>
      </c>
      <c r="I89" s="5">
        <f t="shared" si="3"/>
        <v>0.68911283146467339</v>
      </c>
      <c r="J89" s="5">
        <f t="shared" si="4"/>
        <v>0.31088716853532655</v>
      </c>
      <c r="K89" s="5">
        <f t="shared" si="5"/>
        <v>2995.3489277451499</v>
      </c>
      <c r="M89" s="5">
        <v>6795</v>
      </c>
    </row>
    <row r="90" spans="5:13" x14ac:dyDescent="0.25">
      <c r="E90" s="17">
        <v>1993</v>
      </c>
      <c r="F90" s="17" t="s">
        <v>1160</v>
      </c>
      <c r="G90">
        <v>22805</v>
      </c>
      <c r="H90" s="5">
        <v>7901</v>
      </c>
      <c r="I90" s="5">
        <f t="shared" si="3"/>
        <v>0.7426887253305543</v>
      </c>
      <c r="J90" s="5">
        <f t="shared" si="4"/>
        <v>0.2573112746694457</v>
      </c>
      <c r="K90" s="5">
        <f t="shared" si="5"/>
        <v>2892.7510909919883</v>
      </c>
      <c r="M90" s="5">
        <v>34338</v>
      </c>
    </row>
    <row r="91" spans="5:13" x14ac:dyDescent="0.25">
      <c r="E91" s="17">
        <v>1993</v>
      </c>
      <c r="F91" s="17" t="s">
        <v>1161</v>
      </c>
      <c r="G91">
        <v>44386</v>
      </c>
      <c r="H91" s="5">
        <v>19566</v>
      </c>
      <c r="I91" s="5">
        <f t="shared" si="3"/>
        <v>0.69405178884163121</v>
      </c>
      <c r="J91" s="5">
        <f t="shared" si="4"/>
        <v>0.30594821115836879</v>
      </c>
      <c r="K91" s="5">
        <f t="shared" si="5"/>
        <v>2985.8908243682763</v>
      </c>
      <c r="M91" s="5">
        <v>27692</v>
      </c>
    </row>
    <row r="92" spans="5:13" x14ac:dyDescent="0.25">
      <c r="E92" s="17">
        <v>1993</v>
      </c>
      <c r="F92" s="17" t="s">
        <v>1162</v>
      </c>
      <c r="G92">
        <v>45853</v>
      </c>
      <c r="H92" s="5">
        <v>31985</v>
      </c>
      <c r="I92" s="5">
        <f t="shared" si="3"/>
        <v>0.58908245330044451</v>
      </c>
      <c r="J92" s="5">
        <f t="shared" si="4"/>
        <v>0.41091754669955549</v>
      </c>
      <c r="K92" s="5">
        <f t="shared" si="5"/>
        <v>3186.9071019296489</v>
      </c>
      <c r="M92" s="5">
        <v>31750</v>
      </c>
    </row>
    <row r="93" spans="5:13" x14ac:dyDescent="0.25">
      <c r="E93" s="17">
        <v>1993</v>
      </c>
      <c r="F93" s="17" t="s">
        <v>1163</v>
      </c>
      <c r="G93">
        <v>44134</v>
      </c>
      <c r="H93" s="5">
        <v>24532</v>
      </c>
      <c r="I93" s="5">
        <f t="shared" si="3"/>
        <v>0.64273439547956779</v>
      </c>
      <c r="J93" s="5">
        <f t="shared" si="4"/>
        <v>0.35726560452043221</v>
      </c>
      <c r="K93" s="5">
        <f t="shared" si="5"/>
        <v>3084.1636326566277</v>
      </c>
      <c r="M93" s="5">
        <v>36426</v>
      </c>
    </row>
    <row r="94" spans="5:13" x14ac:dyDescent="0.25">
      <c r="E94" s="17">
        <v>1993</v>
      </c>
      <c r="F94" s="17" t="s">
        <v>1164</v>
      </c>
      <c r="G94">
        <v>43407</v>
      </c>
      <c r="H94" s="5">
        <v>24841</v>
      </c>
      <c r="I94" s="5">
        <f t="shared" si="3"/>
        <v>0.6360186379088032</v>
      </c>
      <c r="J94" s="5">
        <f t="shared" si="4"/>
        <v>0.3639813620911968</v>
      </c>
      <c r="K94" s="5">
        <f t="shared" si="5"/>
        <v>3097.0243084046415</v>
      </c>
      <c r="M94" s="5">
        <v>33464</v>
      </c>
    </row>
    <row r="95" spans="5:13" x14ac:dyDescent="0.25">
      <c r="E95" s="17">
        <v>1993</v>
      </c>
      <c r="F95" s="17" t="s">
        <v>1165</v>
      </c>
      <c r="G95">
        <v>41274</v>
      </c>
      <c r="H95" s="5">
        <v>31214</v>
      </c>
      <c r="I95" s="5">
        <f t="shared" si="3"/>
        <v>0.56939079571791196</v>
      </c>
      <c r="J95" s="5">
        <f t="shared" si="4"/>
        <v>0.43060920428208804</v>
      </c>
      <c r="K95" s="5">
        <f t="shared" si="5"/>
        <v>3224.6166262001984</v>
      </c>
      <c r="M95" s="5">
        <v>35754</v>
      </c>
    </row>
    <row r="96" spans="5:13" x14ac:dyDescent="0.25">
      <c r="E96" s="17">
        <v>1993</v>
      </c>
      <c r="F96" s="17" t="s">
        <v>1166</v>
      </c>
      <c r="G96">
        <v>40709</v>
      </c>
      <c r="H96" s="5">
        <v>33620</v>
      </c>
      <c r="I96" s="5">
        <f t="shared" si="3"/>
        <v>0.54768663644068938</v>
      </c>
      <c r="J96" s="5">
        <f t="shared" si="4"/>
        <v>0.45231336355931062</v>
      </c>
      <c r="K96" s="5">
        <f t="shared" si="5"/>
        <v>3266.1800912160797</v>
      </c>
      <c r="M96" s="5">
        <v>21782</v>
      </c>
    </row>
    <row r="97" spans="5:13" x14ac:dyDescent="0.25">
      <c r="E97" s="17">
        <v>1993</v>
      </c>
      <c r="F97" s="17" t="s">
        <v>1167</v>
      </c>
      <c r="G97">
        <v>41374</v>
      </c>
      <c r="H97" s="5">
        <v>26397</v>
      </c>
      <c r="I97" s="5">
        <f t="shared" si="3"/>
        <v>0.61049711528529904</v>
      </c>
      <c r="J97" s="5">
        <f t="shared" si="4"/>
        <v>0.38950288471470096</v>
      </c>
      <c r="K97" s="5">
        <f t="shared" si="5"/>
        <v>3145.8980242286525</v>
      </c>
      <c r="M97" s="5">
        <v>18244</v>
      </c>
    </row>
    <row r="98" spans="5:13" x14ac:dyDescent="0.25">
      <c r="E98" s="17">
        <v>1993</v>
      </c>
      <c r="F98" s="17" t="s">
        <v>1168</v>
      </c>
      <c r="G98">
        <v>38416</v>
      </c>
      <c r="H98" s="5">
        <v>27711</v>
      </c>
      <c r="I98" s="5">
        <f t="shared" si="3"/>
        <v>0.58094273141077013</v>
      </c>
      <c r="J98" s="5">
        <f t="shared" si="4"/>
        <v>0.41905726858922981</v>
      </c>
      <c r="K98" s="5">
        <f t="shared" si="5"/>
        <v>3202.4946693483753</v>
      </c>
      <c r="M98" s="5">
        <v>12148</v>
      </c>
    </row>
    <row r="99" spans="5:13" x14ac:dyDescent="0.25">
      <c r="E99" s="17">
        <v>1993</v>
      </c>
      <c r="F99" s="17" t="s">
        <v>1169</v>
      </c>
      <c r="G99">
        <v>39518</v>
      </c>
      <c r="H99" s="5">
        <v>17522</v>
      </c>
      <c r="I99" s="5">
        <f t="shared" si="3"/>
        <v>0.6928120617110799</v>
      </c>
      <c r="J99" s="5">
        <f t="shared" si="4"/>
        <v>0.30718793828892005</v>
      </c>
      <c r="K99" s="5">
        <f t="shared" si="5"/>
        <v>2988.2649018232819</v>
      </c>
      <c r="M99" s="5">
        <v>20436</v>
      </c>
    </row>
    <row r="100" spans="5:13" x14ac:dyDescent="0.25">
      <c r="E100" s="17">
        <v>1994</v>
      </c>
      <c r="F100" s="17" t="s">
        <v>1158</v>
      </c>
      <c r="G100">
        <v>39997</v>
      </c>
      <c r="H100" s="5">
        <v>16074</v>
      </c>
      <c r="I100" s="5">
        <f t="shared" si="3"/>
        <v>0.71332774518021791</v>
      </c>
      <c r="J100" s="5">
        <f t="shared" si="4"/>
        <v>0.28667225481978204</v>
      </c>
      <c r="K100" s="5">
        <f t="shared" si="5"/>
        <v>2948.9773679798827</v>
      </c>
      <c r="M100" s="5">
        <v>11144</v>
      </c>
    </row>
    <row r="101" spans="5:13" x14ac:dyDescent="0.25">
      <c r="E101" s="17">
        <v>1994</v>
      </c>
      <c r="F101" s="17" t="s">
        <v>1159</v>
      </c>
      <c r="G101">
        <v>34115</v>
      </c>
      <c r="H101" s="5">
        <v>11207</v>
      </c>
      <c r="I101" s="5">
        <f t="shared" si="3"/>
        <v>0.75272494594236794</v>
      </c>
      <c r="J101" s="5">
        <f t="shared" si="4"/>
        <v>0.24727505405763206</v>
      </c>
      <c r="K101" s="5">
        <f t="shared" si="5"/>
        <v>2873.5317285203655</v>
      </c>
      <c r="M101" s="5">
        <v>10893</v>
      </c>
    </row>
    <row r="102" spans="5:13" x14ac:dyDescent="0.25">
      <c r="E102" s="17">
        <v>1994</v>
      </c>
      <c r="F102" s="17" t="s">
        <v>1160</v>
      </c>
      <c r="G102">
        <v>43557</v>
      </c>
      <c r="H102" s="5">
        <v>20683</v>
      </c>
      <c r="I102" s="5">
        <f t="shared" si="3"/>
        <v>0.67803549190535495</v>
      </c>
      <c r="J102" s="5">
        <f t="shared" si="4"/>
        <v>0.32196450809464511</v>
      </c>
      <c r="K102" s="5">
        <f t="shared" si="5"/>
        <v>3016.5620330012453</v>
      </c>
      <c r="M102" s="5">
        <v>15411</v>
      </c>
    </row>
    <row r="103" spans="5:13" x14ac:dyDescent="0.25">
      <c r="E103" s="17">
        <v>1994</v>
      </c>
      <c r="F103" s="17" t="s">
        <v>1161</v>
      </c>
      <c r="G103">
        <v>43512</v>
      </c>
      <c r="H103" s="5">
        <v>33894</v>
      </c>
      <c r="I103" s="5">
        <f t="shared" si="3"/>
        <v>0.56212696690179054</v>
      </c>
      <c r="J103" s="5">
        <f t="shared" si="4"/>
        <v>0.43787303309820946</v>
      </c>
      <c r="K103" s="5">
        <f t="shared" si="5"/>
        <v>3238.5268583830712</v>
      </c>
      <c r="M103" s="5">
        <v>3695</v>
      </c>
    </row>
    <row r="104" spans="5:13" x14ac:dyDescent="0.25">
      <c r="E104" s="17">
        <v>1994</v>
      </c>
      <c r="F104" s="17" t="s">
        <v>1162</v>
      </c>
      <c r="G104">
        <v>45509</v>
      </c>
      <c r="H104" s="5">
        <v>38169</v>
      </c>
      <c r="I104" s="5">
        <f t="shared" si="3"/>
        <v>0.54385860082697957</v>
      </c>
      <c r="J104" s="5">
        <f t="shared" si="4"/>
        <v>0.45614139917302038</v>
      </c>
      <c r="K104" s="5">
        <f t="shared" si="5"/>
        <v>3273.5107794163341</v>
      </c>
      <c r="M104" s="5">
        <v>16632</v>
      </c>
    </row>
    <row r="105" spans="5:13" x14ac:dyDescent="0.25">
      <c r="E105" s="17">
        <v>1994</v>
      </c>
      <c r="F105" s="17" t="s">
        <v>1163</v>
      </c>
      <c r="G105">
        <v>44065</v>
      </c>
      <c r="H105" s="5">
        <v>55095</v>
      </c>
      <c r="I105" s="5">
        <f t="shared" si="3"/>
        <v>0.44438281565147236</v>
      </c>
      <c r="J105" s="5">
        <f t="shared" si="4"/>
        <v>0.55561718434852758</v>
      </c>
      <c r="K105" s="5">
        <f t="shared" si="5"/>
        <v>3464.0069080274302</v>
      </c>
      <c r="M105" s="5">
        <v>13730</v>
      </c>
    </row>
    <row r="106" spans="5:13" x14ac:dyDescent="0.25">
      <c r="E106" s="17">
        <v>1994</v>
      </c>
      <c r="F106" s="17" t="s">
        <v>1164</v>
      </c>
      <c r="G106">
        <v>45477</v>
      </c>
      <c r="H106" s="5">
        <v>41421</v>
      </c>
      <c r="I106" s="5">
        <f t="shared" si="3"/>
        <v>0.52333770627632392</v>
      </c>
      <c r="J106" s="5">
        <f t="shared" si="4"/>
        <v>0.47666229372367602</v>
      </c>
      <c r="K106" s="5">
        <f t="shared" si="5"/>
        <v>3312.8082924808396</v>
      </c>
      <c r="M106" s="5">
        <v>18305</v>
      </c>
    </row>
    <row r="107" spans="5:13" x14ac:dyDescent="0.25">
      <c r="E107" s="17">
        <v>1994</v>
      </c>
      <c r="F107" s="17" t="s">
        <v>1165</v>
      </c>
      <c r="G107">
        <v>45867</v>
      </c>
      <c r="H107" s="5">
        <v>28632</v>
      </c>
      <c r="I107" s="5">
        <f t="shared" si="3"/>
        <v>0.61567269359320265</v>
      </c>
      <c r="J107" s="5">
        <f t="shared" si="4"/>
        <v>0.38432730640679741</v>
      </c>
      <c r="K107" s="5">
        <f t="shared" si="5"/>
        <v>3135.9867917690171</v>
      </c>
      <c r="M107" s="5">
        <v>18206</v>
      </c>
    </row>
    <row r="108" spans="5:13" x14ac:dyDescent="0.25">
      <c r="E108" s="17">
        <v>1994</v>
      </c>
      <c r="F108" s="17" t="s">
        <v>1166</v>
      </c>
      <c r="G108">
        <v>44953</v>
      </c>
      <c r="H108" s="5">
        <v>26869</v>
      </c>
      <c r="I108" s="5">
        <f t="shared" si="3"/>
        <v>0.6258945726936036</v>
      </c>
      <c r="J108" s="5">
        <f t="shared" si="4"/>
        <v>0.37410542730639634</v>
      </c>
      <c r="K108" s="5">
        <f t="shared" si="5"/>
        <v>3116.411893291749</v>
      </c>
      <c r="M108" s="5">
        <v>5933</v>
      </c>
    </row>
    <row r="109" spans="5:13" x14ac:dyDescent="0.25">
      <c r="E109" s="17">
        <v>1994</v>
      </c>
      <c r="F109" s="17" t="s">
        <v>1167</v>
      </c>
      <c r="G109">
        <v>45397</v>
      </c>
      <c r="H109" s="5">
        <v>25773</v>
      </c>
      <c r="I109" s="5">
        <f t="shared" si="3"/>
        <v>0.63786707882534777</v>
      </c>
      <c r="J109" s="5">
        <f t="shared" si="4"/>
        <v>0.36213292117465223</v>
      </c>
      <c r="K109" s="5">
        <f t="shared" si="5"/>
        <v>3093.4845440494591</v>
      </c>
      <c r="M109" s="5">
        <v>6279</v>
      </c>
    </row>
    <row r="110" spans="5:13" x14ac:dyDescent="0.25">
      <c r="E110" s="17">
        <v>1994</v>
      </c>
      <c r="F110" s="17" t="s">
        <v>1168</v>
      </c>
      <c r="G110">
        <v>43877</v>
      </c>
      <c r="H110" s="5">
        <v>22827</v>
      </c>
      <c r="I110" s="5">
        <f t="shared" si="3"/>
        <v>0.65778663948189009</v>
      </c>
      <c r="J110" s="5">
        <f t="shared" si="4"/>
        <v>0.34221336051810985</v>
      </c>
      <c r="K110" s="5">
        <f t="shared" si="5"/>
        <v>3055.33858539218</v>
      </c>
      <c r="M110" s="5">
        <v>5865</v>
      </c>
    </row>
    <row r="111" spans="5:13" x14ac:dyDescent="0.25">
      <c r="E111" s="17">
        <v>1994</v>
      </c>
      <c r="F111" s="17" t="s">
        <v>1169</v>
      </c>
      <c r="G111">
        <v>45473</v>
      </c>
      <c r="H111" s="5">
        <v>28467</v>
      </c>
      <c r="I111" s="5">
        <f t="shared" si="3"/>
        <v>0.61499864755206923</v>
      </c>
      <c r="J111" s="5">
        <f t="shared" si="4"/>
        <v>0.38500135244793077</v>
      </c>
      <c r="K111" s="5">
        <f t="shared" si="5"/>
        <v>3137.2775899377875</v>
      </c>
      <c r="M111" s="5">
        <v>6448</v>
      </c>
    </row>
    <row r="112" spans="5:13" x14ac:dyDescent="0.25">
      <c r="E112" s="17">
        <v>1995</v>
      </c>
      <c r="F112" s="17" t="s">
        <v>1158</v>
      </c>
      <c r="G112">
        <v>42482</v>
      </c>
      <c r="H112" s="5">
        <v>9472</v>
      </c>
      <c r="I112" s="5">
        <f t="shared" si="3"/>
        <v>0.8176848750818031</v>
      </c>
      <c r="J112" s="5">
        <f t="shared" si="4"/>
        <v>0.18231512491819687</v>
      </c>
      <c r="K112" s="5">
        <f t="shared" si="5"/>
        <v>2749.1334642183469</v>
      </c>
      <c r="M112" s="5">
        <v>24886</v>
      </c>
    </row>
    <row r="113" spans="5:17" x14ac:dyDescent="0.25">
      <c r="E113" s="17">
        <v>1995</v>
      </c>
      <c r="F113" s="17" t="s">
        <v>1159</v>
      </c>
      <c r="G113">
        <v>19656</v>
      </c>
      <c r="H113" s="5">
        <v>3976</v>
      </c>
      <c r="I113" s="5">
        <f t="shared" si="3"/>
        <v>0.83175355450236965</v>
      </c>
      <c r="J113" s="5">
        <f t="shared" si="4"/>
        <v>0.16824644549763032</v>
      </c>
      <c r="K113" s="5">
        <f t="shared" si="5"/>
        <v>2722.1919431279621</v>
      </c>
      <c r="M113" s="5">
        <v>25972</v>
      </c>
    </row>
    <row r="114" spans="5:17" x14ac:dyDescent="0.25">
      <c r="E114" s="17">
        <v>1995</v>
      </c>
      <c r="F114" s="17" t="s">
        <v>1160</v>
      </c>
      <c r="G114">
        <v>28699</v>
      </c>
      <c r="H114" s="5">
        <v>3293</v>
      </c>
      <c r="I114" s="5">
        <f t="shared" si="3"/>
        <v>0.89706801700425109</v>
      </c>
      <c r="J114" s="5">
        <f t="shared" si="4"/>
        <v>0.10293198299574893</v>
      </c>
      <c r="K114" s="5">
        <f t="shared" si="5"/>
        <v>2597.114747436859</v>
      </c>
      <c r="M114" s="5">
        <v>33332</v>
      </c>
    </row>
    <row r="115" spans="5:17" x14ac:dyDescent="0.25">
      <c r="E115" s="17">
        <v>1995</v>
      </c>
      <c r="F115" s="17" t="s">
        <v>1161</v>
      </c>
      <c r="G115">
        <v>22748</v>
      </c>
      <c r="H115" s="5">
        <v>16235</v>
      </c>
      <c r="I115" s="5">
        <f t="shared" si="3"/>
        <v>0.58353641330836514</v>
      </c>
      <c r="J115" s="5">
        <f t="shared" si="4"/>
        <v>0.4164635866916348</v>
      </c>
      <c r="K115" s="5">
        <f t="shared" si="5"/>
        <v>3197.5277685144806</v>
      </c>
      <c r="M115" s="5">
        <v>42313</v>
      </c>
    </row>
    <row r="116" spans="5:17" x14ac:dyDescent="0.25">
      <c r="E116" s="17">
        <v>1995</v>
      </c>
      <c r="F116" s="17" t="s">
        <v>1162</v>
      </c>
      <c r="G116">
        <v>28276</v>
      </c>
      <c r="H116" s="5">
        <v>15494</v>
      </c>
      <c r="I116" s="5">
        <f t="shared" si="3"/>
        <v>0.64601325108521823</v>
      </c>
      <c r="J116" s="5">
        <f t="shared" si="4"/>
        <v>0.35398674891478182</v>
      </c>
      <c r="K116" s="5">
        <f t="shared" si="5"/>
        <v>3077.8846241718074</v>
      </c>
      <c r="M116" s="5">
        <v>44505</v>
      </c>
    </row>
    <row r="117" spans="5:17" x14ac:dyDescent="0.25">
      <c r="E117" s="17">
        <v>1995</v>
      </c>
      <c r="F117" s="17" t="s">
        <v>1163</v>
      </c>
      <c r="G117">
        <v>32576</v>
      </c>
      <c r="H117" s="5">
        <v>20362</v>
      </c>
      <c r="I117" s="5">
        <f t="shared" si="3"/>
        <v>0.61536136612641201</v>
      </c>
      <c r="J117" s="5">
        <f t="shared" si="4"/>
        <v>0.38463863387358799</v>
      </c>
      <c r="K117" s="5">
        <f t="shared" si="5"/>
        <v>3136.582983867921</v>
      </c>
      <c r="M117" s="5">
        <v>43467</v>
      </c>
    </row>
    <row r="118" spans="5:17" x14ac:dyDescent="0.25">
      <c r="E118" s="17">
        <v>1995</v>
      </c>
      <c r="F118" s="17" t="s">
        <v>1164</v>
      </c>
      <c r="G118">
        <v>38274</v>
      </c>
      <c r="H118" s="5">
        <v>26095</v>
      </c>
      <c r="I118" s="5">
        <f t="shared" si="3"/>
        <v>0.59460299212353773</v>
      </c>
      <c r="J118" s="5">
        <f t="shared" si="4"/>
        <v>0.40539700787646227</v>
      </c>
      <c r="K118" s="5">
        <f t="shared" si="5"/>
        <v>3176.3352700834253</v>
      </c>
      <c r="M118" s="5">
        <v>46841</v>
      </c>
    </row>
    <row r="119" spans="5:17" x14ac:dyDescent="0.25">
      <c r="E119" s="17">
        <v>1995</v>
      </c>
      <c r="F119" s="17" t="s">
        <v>1165</v>
      </c>
      <c r="G119">
        <v>42046</v>
      </c>
      <c r="H119" s="5">
        <v>27984</v>
      </c>
      <c r="I119" s="5">
        <f t="shared" si="3"/>
        <v>0.60039982864486652</v>
      </c>
      <c r="J119" s="5">
        <f t="shared" si="4"/>
        <v>0.39960017135513354</v>
      </c>
      <c r="K119" s="5">
        <f t="shared" si="5"/>
        <v>3165.2343281450808</v>
      </c>
      <c r="M119" s="5">
        <v>46472</v>
      </c>
    </row>
    <row r="120" spans="5:17" x14ac:dyDescent="0.25">
      <c r="E120" s="17">
        <v>1995</v>
      </c>
      <c r="F120" s="17" t="s">
        <v>1166</v>
      </c>
      <c r="G120">
        <v>41190</v>
      </c>
      <c r="H120" s="5">
        <v>26748</v>
      </c>
      <c r="I120" s="5">
        <f t="shared" si="3"/>
        <v>0.60628808619623775</v>
      </c>
      <c r="J120" s="5">
        <f t="shared" si="4"/>
        <v>0.39371191380376225</v>
      </c>
      <c r="K120" s="5">
        <f t="shared" si="5"/>
        <v>3153.9583149342047</v>
      </c>
      <c r="M120" s="5">
        <v>44923</v>
      </c>
    </row>
    <row r="121" spans="5:17" x14ac:dyDescent="0.25">
      <c r="E121" s="17">
        <v>1995</v>
      </c>
      <c r="F121" s="17" t="s">
        <v>1167</v>
      </c>
      <c r="G121">
        <v>36386</v>
      </c>
      <c r="H121" s="5">
        <v>12398</v>
      </c>
      <c r="I121" s="5">
        <f t="shared" si="3"/>
        <v>0.74585929813053464</v>
      </c>
      <c r="J121" s="5">
        <f t="shared" si="4"/>
        <v>0.25414070186946541</v>
      </c>
      <c r="K121" s="5">
        <f t="shared" si="5"/>
        <v>2886.6794440800268</v>
      </c>
      <c r="M121" s="5">
        <v>45141</v>
      </c>
    </row>
    <row r="122" spans="5:17" x14ac:dyDescent="0.25">
      <c r="E122" s="17">
        <v>1995</v>
      </c>
      <c r="F122" s="17" t="s">
        <v>1168</v>
      </c>
      <c r="G122">
        <v>25236</v>
      </c>
      <c r="H122" s="5">
        <v>10310</v>
      </c>
      <c r="I122" s="5">
        <f t="shared" si="3"/>
        <v>0.7099532999493614</v>
      </c>
      <c r="J122" s="5">
        <f t="shared" si="4"/>
        <v>0.2900467000506386</v>
      </c>
      <c r="K122" s="5">
        <f t="shared" si="5"/>
        <v>2955.4394305969727</v>
      </c>
      <c r="M122" s="5">
        <v>34785</v>
      </c>
    </row>
    <row r="123" spans="5:17" x14ac:dyDescent="0.25">
      <c r="E123" s="17">
        <v>1995</v>
      </c>
      <c r="F123" s="17" t="s">
        <v>1169</v>
      </c>
      <c r="G123">
        <v>27780</v>
      </c>
      <c r="H123" s="5">
        <v>14023</v>
      </c>
      <c r="I123" s="5">
        <f t="shared" si="3"/>
        <v>0.66454560677463337</v>
      </c>
      <c r="J123" s="5">
        <f t="shared" si="4"/>
        <v>0.33545439322536658</v>
      </c>
      <c r="K123" s="5">
        <f t="shared" si="5"/>
        <v>3042.3951630265769</v>
      </c>
      <c r="M123" s="5">
        <v>31465</v>
      </c>
    </row>
    <row r="124" spans="5:17" x14ac:dyDescent="0.25">
      <c r="E124" s="17">
        <v>1996</v>
      </c>
      <c r="F124" s="17" t="s">
        <v>1158</v>
      </c>
      <c r="G124">
        <v>32793</v>
      </c>
      <c r="H124" s="5">
        <v>9915</v>
      </c>
      <c r="I124" s="5">
        <f t="shared" si="3"/>
        <v>0.76784209047485252</v>
      </c>
      <c r="J124" s="5">
        <f t="shared" si="4"/>
        <v>0.2321579095251475</v>
      </c>
      <c r="K124" s="5">
        <f t="shared" si="5"/>
        <v>2844.5823967406577</v>
      </c>
      <c r="M124" s="5">
        <v>23999</v>
      </c>
      <c r="N124">
        <v>35714.091668599998</v>
      </c>
      <c r="O124">
        <f>IF((N124-M124)&lt;0,0,N124-M124)</f>
        <v>11715.091668599998</v>
      </c>
      <c r="P124">
        <f>(C7*(M124/N124))+(K124*(O124/N124))</f>
        <v>933.09228877859982</v>
      </c>
      <c r="Q124">
        <f>AVERAGE(P124:P303)</f>
        <v>1150.2637765485154</v>
      </c>
    </row>
    <row r="125" spans="5:17" x14ac:dyDescent="0.25">
      <c r="E125" s="17">
        <v>1996</v>
      </c>
      <c r="F125" s="17" t="s">
        <v>1159</v>
      </c>
      <c r="G125">
        <v>34099</v>
      </c>
      <c r="H125" s="5">
        <v>7078</v>
      </c>
      <c r="I125" s="5">
        <f t="shared" si="3"/>
        <v>0.82810792432668723</v>
      </c>
      <c r="J125" s="5">
        <f t="shared" si="4"/>
        <v>0.17189207567331277</v>
      </c>
      <c r="K125" s="5">
        <f t="shared" si="5"/>
        <v>2729.173324914394</v>
      </c>
      <c r="M125" s="5">
        <v>30637</v>
      </c>
      <c r="N125">
        <v>34590.547276899997</v>
      </c>
      <c r="O125">
        <f t="shared" ref="O125:O188" si="6">IF((N125-M125)&lt;0,0,N125-M125)</f>
        <v>3953.5472768999971</v>
      </c>
      <c r="P125">
        <f t="shared" ref="P125:P188" si="7">(C8*(M125/N125))+(K125*(O125/N125))</f>
        <v>311.93249648608639</v>
      </c>
    </row>
    <row r="126" spans="5:17" x14ac:dyDescent="0.25">
      <c r="E126" s="17">
        <v>1996</v>
      </c>
      <c r="F126" s="17" t="s">
        <v>1160</v>
      </c>
      <c r="G126">
        <v>41793</v>
      </c>
      <c r="H126" s="5">
        <v>8202</v>
      </c>
      <c r="I126" s="5">
        <f t="shared" si="3"/>
        <v>0.83594359435943599</v>
      </c>
      <c r="J126" s="5">
        <f t="shared" si="4"/>
        <v>0.16405640564056406</v>
      </c>
      <c r="K126" s="5">
        <f t="shared" si="5"/>
        <v>2714.1680168016801</v>
      </c>
      <c r="M126" s="5">
        <v>39457</v>
      </c>
      <c r="N126">
        <v>40140.806011599998</v>
      </c>
      <c r="O126">
        <f t="shared" si="6"/>
        <v>683.80601159999787</v>
      </c>
      <c r="P126">
        <f t="shared" si="7"/>
        <v>46.236351254259596</v>
      </c>
    </row>
    <row r="127" spans="5:17" x14ac:dyDescent="0.25">
      <c r="E127" s="17">
        <v>1996</v>
      </c>
      <c r="F127" s="17" t="s">
        <v>1161</v>
      </c>
      <c r="G127">
        <v>39961</v>
      </c>
      <c r="H127" s="5">
        <v>31476</v>
      </c>
      <c r="I127" s="5">
        <f t="shared" si="3"/>
        <v>0.55938799221691837</v>
      </c>
      <c r="J127" s="5">
        <f t="shared" si="4"/>
        <v>0.44061200778308157</v>
      </c>
      <c r="K127" s="5">
        <f t="shared" si="5"/>
        <v>3243.7719949046009</v>
      </c>
      <c r="M127" s="5">
        <v>41731</v>
      </c>
      <c r="N127">
        <v>40447.985968100002</v>
      </c>
      <c r="O127">
        <f t="shared" si="6"/>
        <v>0</v>
      </c>
      <c r="P127">
        <f t="shared" si="7"/>
        <v>0</v>
      </c>
    </row>
    <row r="128" spans="5:17" x14ac:dyDescent="0.25">
      <c r="E128" s="17">
        <v>1996</v>
      </c>
      <c r="F128" s="17" t="s">
        <v>1162</v>
      </c>
      <c r="G128">
        <v>38791</v>
      </c>
      <c r="H128" s="5">
        <v>31738</v>
      </c>
      <c r="I128" s="5">
        <f t="shared" si="3"/>
        <v>0.55000070892824227</v>
      </c>
      <c r="J128" s="5">
        <f t="shared" si="4"/>
        <v>0.44999929107175773</v>
      </c>
      <c r="K128" s="5">
        <f t="shared" si="5"/>
        <v>3261.748642402416</v>
      </c>
      <c r="M128" s="5">
        <v>38687</v>
      </c>
      <c r="N128">
        <v>41299.2149393</v>
      </c>
      <c r="O128">
        <f t="shared" si="6"/>
        <v>2612.2149393</v>
      </c>
      <c r="P128">
        <f t="shared" si="7"/>
        <v>206.30872873607947</v>
      </c>
    </row>
    <row r="129" spans="5:16" x14ac:dyDescent="0.25">
      <c r="E129" s="17">
        <v>1996</v>
      </c>
      <c r="F129" s="17" t="s">
        <v>1163</v>
      </c>
      <c r="G129">
        <v>37025</v>
      </c>
      <c r="H129" s="5">
        <v>28984</v>
      </c>
      <c r="I129" s="5">
        <f t="shared" si="3"/>
        <v>0.56090836098107832</v>
      </c>
      <c r="J129" s="5">
        <f t="shared" si="4"/>
        <v>0.43909163901892168</v>
      </c>
      <c r="K129" s="5">
        <f t="shared" si="5"/>
        <v>3240.860488721235</v>
      </c>
      <c r="M129" s="5">
        <v>42446</v>
      </c>
      <c r="N129">
        <v>20058.380165300001</v>
      </c>
      <c r="O129">
        <f t="shared" si="6"/>
        <v>0</v>
      </c>
      <c r="P129">
        <f t="shared" si="7"/>
        <v>0</v>
      </c>
    </row>
    <row r="130" spans="5:16" x14ac:dyDescent="0.25">
      <c r="E130" s="17">
        <v>1996</v>
      </c>
      <c r="F130" s="17" t="s">
        <v>1164</v>
      </c>
      <c r="G130">
        <v>39249</v>
      </c>
      <c r="H130" s="5">
        <v>33263</v>
      </c>
      <c r="I130" s="5">
        <f t="shared" si="3"/>
        <v>0.54127592674315972</v>
      </c>
      <c r="J130" s="5">
        <f t="shared" si="4"/>
        <v>0.45872407325684023</v>
      </c>
      <c r="K130" s="5">
        <f t="shared" si="5"/>
        <v>3278.4566002868487</v>
      </c>
      <c r="M130" s="5">
        <v>44807</v>
      </c>
      <c r="N130">
        <v>25111.061929799998</v>
      </c>
      <c r="O130">
        <f t="shared" si="6"/>
        <v>0</v>
      </c>
      <c r="P130">
        <f t="shared" si="7"/>
        <v>0</v>
      </c>
    </row>
    <row r="131" spans="5:16" x14ac:dyDescent="0.25">
      <c r="E131" s="17">
        <v>1996</v>
      </c>
      <c r="F131" s="17" t="s">
        <v>1165</v>
      </c>
      <c r="G131">
        <v>39179</v>
      </c>
      <c r="H131" s="5">
        <v>40053</v>
      </c>
      <c r="I131" s="5">
        <f t="shared" si="3"/>
        <v>0.4944845516962843</v>
      </c>
      <c r="J131" s="5">
        <f t="shared" si="4"/>
        <v>0.50551544830371564</v>
      </c>
      <c r="K131" s="5">
        <f t="shared" si="5"/>
        <v>3368.0620835016152</v>
      </c>
      <c r="M131" s="5">
        <v>42981</v>
      </c>
      <c r="N131">
        <v>22971.3134135</v>
      </c>
      <c r="O131">
        <f t="shared" si="6"/>
        <v>0</v>
      </c>
      <c r="P131">
        <f t="shared" si="7"/>
        <v>0</v>
      </c>
    </row>
    <row r="132" spans="5:16" x14ac:dyDescent="0.25">
      <c r="E132" s="17">
        <v>1996</v>
      </c>
      <c r="F132" s="17" t="s">
        <v>1166</v>
      </c>
      <c r="G132">
        <v>37974</v>
      </c>
      <c r="H132" s="5">
        <v>34132</v>
      </c>
      <c r="I132" s="5">
        <f t="shared" si="3"/>
        <v>0.52664133359221144</v>
      </c>
      <c r="J132" s="5">
        <f t="shared" si="4"/>
        <v>0.47335866640778851</v>
      </c>
      <c r="K132" s="5">
        <f t="shared" si="5"/>
        <v>3306.4818461709147</v>
      </c>
      <c r="M132" s="5">
        <v>36774</v>
      </c>
      <c r="N132">
        <v>39134.620316200002</v>
      </c>
      <c r="O132">
        <f t="shared" si="6"/>
        <v>2360.620316200002</v>
      </c>
      <c r="P132">
        <f t="shared" si="7"/>
        <v>199.44867634212059</v>
      </c>
    </row>
    <row r="133" spans="5:16" x14ac:dyDescent="0.25">
      <c r="E133" s="17">
        <v>1996</v>
      </c>
      <c r="F133" s="17" t="s">
        <v>1167</v>
      </c>
      <c r="G133">
        <v>37690</v>
      </c>
      <c r="H133" s="5">
        <v>21670</v>
      </c>
      <c r="I133" s="5">
        <f t="shared" ref="I133:I196" si="8">G133/(SUM(G133:H133))</f>
        <v>0.63493935309973049</v>
      </c>
      <c r="J133" s="5">
        <f t="shared" ref="J133:J196" si="9">H133/(SUM(G133:H133))</f>
        <v>0.36506064690026951</v>
      </c>
      <c r="K133" s="5">
        <f t="shared" ref="K133:K196" si="10">($C$6*I133)+((($C$4+$C$5)/2)*J133)</f>
        <v>3099.0911388140162</v>
      </c>
      <c r="M133" s="5">
        <v>44026</v>
      </c>
      <c r="N133">
        <v>0</v>
      </c>
      <c r="O133">
        <f t="shared" si="6"/>
        <v>0</v>
      </c>
      <c r="P133">
        <v>0</v>
      </c>
    </row>
    <row r="134" spans="5:16" x14ac:dyDescent="0.25">
      <c r="E134" s="17">
        <v>1996</v>
      </c>
      <c r="F134" s="17" t="s">
        <v>1168</v>
      </c>
      <c r="G134">
        <v>32905</v>
      </c>
      <c r="H134" s="5">
        <v>15715</v>
      </c>
      <c r="I134" s="5">
        <f t="shared" si="8"/>
        <v>0.67677910324969148</v>
      </c>
      <c r="J134" s="5">
        <f t="shared" si="9"/>
        <v>0.32322089675030852</v>
      </c>
      <c r="K134" s="5">
        <f t="shared" si="10"/>
        <v>3018.9680172768412</v>
      </c>
      <c r="M134" s="5">
        <v>14222</v>
      </c>
      <c r="N134">
        <v>36443.214866000002</v>
      </c>
      <c r="O134">
        <f t="shared" si="6"/>
        <v>22221.214866000002</v>
      </c>
      <c r="P134">
        <f t="shared" si="7"/>
        <v>1840.8128161074594</v>
      </c>
    </row>
    <row r="135" spans="5:16" x14ac:dyDescent="0.25">
      <c r="E135" s="17">
        <v>1996</v>
      </c>
      <c r="F135" s="17" t="s">
        <v>1169</v>
      </c>
      <c r="G135">
        <v>38302</v>
      </c>
      <c r="H135" s="5">
        <v>11685</v>
      </c>
      <c r="I135" s="5">
        <f t="shared" si="8"/>
        <v>0.76623922219777141</v>
      </c>
      <c r="J135" s="5">
        <f t="shared" si="9"/>
        <v>0.23376077780222859</v>
      </c>
      <c r="K135" s="5">
        <f t="shared" si="10"/>
        <v>2847.6518894912679</v>
      </c>
      <c r="M135" s="5">
        <v>24349</v>
      </c>
      <c r="N135">
        <v>0</v>
      </c>
      <c r="O135">
        <f t="shared" si="6"/>
        <v>0</v>
      </c>
      <c r="P135">
        <v>0</v>
      </c>
    </row>
    <row r="136" spans="5:16" x14ac:dyDescent="0.25">
      <c r="E136" s="17">
        <v>1997</v>
      </c>
      <c r="F136" s="17" t="s">
        <v>1158</v>
      </c>
      <c r="G136">
        <v>34711</v>
      </c>
      <c r="H136" s="5">
        <v>7948</v>
      </c>
      <c r="I136" s="5">
        <f t="shared" si="8"/>
        <v>0.81368527157223569</v>
      </c>
      <c r="J136" s="5">
        <f t="shared" si="9"/>
        <v>0.18631472842776436</v>
      </c>
      <c r="K136" s="5">
        <f t="shared" si="10"/>
        <v>2756.7927049391692</v>
      </c>
      <c r="M136" s="5">
        <v>36546</v>
      </c>
      <c r="N136">
        <v>12498.334484499999</v>
      </c>
      <c r="O136">
        <f t="shared" si="6"/>
        <v>0</v>
      </c>
      <c r="P136">
        <f t="shared" si="7"/>
        <v>0</v>
      </c>
    </row>
    <row r="137" spans="5:16" x14ac:dyDescent="0.25">
      <c r="E137" s="17">
        <v>1997</v>
      </c>
      <c r="F137" s="17" t="s">
        <v>1159</v>
      </c>
      <c r="G137">
        <v>24333</v>
      </c>
      <c r="H137" s="5">
        <v>11779</v>
      </c>
      <c r="I137" s="5">
        <f t="shared" si="8"/>
        <v>0.67382033673017283</v>
      </c>
      <c r="J137" s="5">
        <f t="shared" si="9"/>
        <v>0.32617966326982722</v>
      </c>
      <c r="K137" s="5">
        <f t="shared" si="10"/>
        <v>3024.6340551617195</v>
      </c>
      <c r="M137" s="5">
        <v>34606</v>
      </c>
      <c r="N137">
        <v>28599.759452599999</v>
      </c>
      <c r="O137">
        <f t="shared" si="6"/>
        <v>0</v>
      </c>
      <c r="P137">
        <f t="shared" si="7"/>
        <v>0</v>
      </c>
    </row>
    <row r="138" spans="5:16" x14ac:dyDescent="0.25">
      <c r="E138" s="17">
        <v>1997</v>
      </c>
      <c r="F138" s="17" t="s">
        <v>1160</v>
      </c>
      <c r="G138">
        <v>41272</v>
      </c>
      <c r="H138" s="5">
        <v>12397</v>
      </c>
      <c r="I138" s="5">
        <f t="shared" si="8"/>
        <v>0.76901004304160692</v>
      </c>
      <c r="J138" s="5">
        <f t="shared" si="9"/>
        <v>0.23098995695839311</v>
      </c>
      <c r="K138" s="5">
        <f t="shared" si="10"/>
        <v>2842.345767575323</v>
      </c>
      <c r="M138" s="5">
        <v>41842</v>
      </c>
      <c r="N138">
        <v>0</v>
      </c>
      <c r="O138">
        <f t="shared" si="6"/>
        <v>0</v>
      </c>
      <c r="P138">
        <v>0</v>
      </c>
    </row>
    <row r="139" spans="5:16" x14ac:dyDescent="0.25">
      <c r="E139" s="17">
        <v>1997</v>
      </c>
      <c r="F139" s="17" t="s">
        <v>1161</v>
      </c>
      <c r="G139">
        <v>39379</v>
      </c>
      <c r="H139" s="5">
        <v>34645</v>
      </c>
      <c r="I139" s="5">
        <f t="shared" si="8"/>
        <v>0.53197611585431748</v>
      </c>
      <c r="J139" s="5">
        <f t="shared" si="9"/>
        <v>0.46802388414568247</v>
      </c>
      <c r="K139" s="5">
        <f t="shared" si="10"/>
        <v>3296.2657381389818</v>
      </c>
      <c r="M139" s="5">
        <v>41478</v>
      </c>
      <c r="N139">
        <v>40447.985968100002</v>
      </c>
      <c r="O139">
        <f t="shared" si="6"/>
        <v>0</v>
      </c>
      <c r="P139">
        <f t="shared" si="7"/>
        <v>0</v>
      </c>
    </row>
    <row r="140" spans="5:16" x14ac:dyDescent="0.25">
      <c r="E140" s="17">
        <v>1997</v>
      </c>
      <c r="F140" s="17" t="s">
        <v>1162</v>
      </c>
      <c r="G140">
        <v>42335</v>
      </c>
      <c r="H140" s="5">
        <v>38286</v>
      </c>
      <c r="I140" s="5">
        <f t="shared" si="8"/>
        <v>0.52511132335247646</v>
      </c>
      <c r="J140" s="5">
        <f t="shared" si="9"/>
        <v>0.4748886766475236</v>
      </c>
      <c r="K140" s="5">
        <f t="shared" si="10"/>
        <v>3309.4118157800076</v>
      </c>
      <c r="M140" s="5">
        <v>40799</v>
      </c>
      <c r="N140">
        <v>41299.2149393</v>
      </c>
      <c r="O140">
        <f t="shared" si="6"/>
        <v>500.21493929999997</v>
      </c>
      <c r="P140">
        <f t="shared" si="7"/>
        <v>40.083503596428351</v>
      </c>
    </row>
    <row r="141" spans="5:16" x14ac:dyDescent="0.25">
      <c r="E141" s="17">
        <v>1997</v>
      </c>
      <c r="F141" s="17" t="s">
        <v>1163</v>
      </c>
      <c r="G141">
        <v>40054</v>
      </c>
      <c r="H141" s="5">
        <v>35017</v>
      </c>
      <c r="I141" s="5">
        <f t="shared" si="8"/>
        <v>0.53354824099852138</v>
      </c>
      <c r="J141" s="5">
        <f t="shared" si="9"/>
        <v>0.46645175900147862</v>
      </c>
      <c r="K141" s="5">
        <f t="shared" si="10"/>
        <v>3293.2551184878316</v>
      </c>
      <c r="M141" s="5">
        <v>42970</v>
      </c>
      <c r="N141">
        <v>42483.560230000003</v>
      </c>
      <c r="O141">
        <f t="shared" si="6"/>
        <v>0</v>
      </c>
      <c r="P141">
        <f t="shared" si="7"/>
        <v>0</v>
      </c>
    </row>
    <row r="142" spans="5:16" x14ac:dyDescent="0.25">
      <c r="E142" s="17">
        <v>1997</v>
      </c>
      <c r="F142" s="17" t="s">
        <v>1164</v>
      </c>
      <c r="G142">
        <v>41396</v>
      </c>
      <c r="H142" s="5">
        <v>35627</v>
      </c>
      <c r="I142" s="5">
        <f t="shared" si="8"/>
        <v>0.53744985264141876</v>
      </c>
      <c r="J142" s="5">
        <f t="shared" si="9"/>
        <v>0.46255014735858119</v>
      </c>
      <c r="K142" s="5">
        <f t="shared" si="10"/>
        <v>3285.7835321916828</v>
      </c>
      <c r="M142" s="5">
        <v>46190</v>
      </c>
      <c r="N142">
        <v>45141.588898200003</v>
      </c>
      <c r="O142">
        <f t="shared" si="6"/>
        <v>0</v>
      </c>
      <c r="P142">
        <f t="shared" si="7"/>
        <v>0</v>
      </c>
    </row>
    <row r="143" spans="5:16" x14ac:dyDescent="0.25">
      <c r="E143" s="17">
        <v>1997</v>
      </c>
      <c r="F143" s="17" t="s">
        <v>1165</v>
      </c>
      <c r="G143">
        <v>42129</v>
      </c>
      <c r="H143" s="5">
        <v>35444</v>
      </c>
      <c r="I143" s="5">
        <f t="shared" si="8"/>
        <v>0.54308844572209403</v>
      </c>
      <c r="J143" s="5">
        <f t="shared" si="9"/>
        <v>0.45691155427790597</v>
      </c>
      <c r="K143" s="5">
        <f t="shared" si="10"/>
        <v>3274.9856264421896</v>
      </c>
      <c r="M143" s="5">
        <v>46061</v>
      </c>
      <c r="N143">
        <v>43071.123332100004</v>
      </c>
      <c r="O143">
        <f t="shared" si="6"/>
        <v>0</v>
      </c>
      <c r="P143">
        <f t="shared" si="7"/>
        <v>0</v>
      </c>
    </row>
    <row r="144" spans="5:16" x14ac:dyDescent="0.25">
      <c r="E144" s="17">
        <v>1997</v>
      </c>
      <c r="F144" s="17" t="s">
        <v>1166</v>
      </c>
      <c r="G144">
        <v>40698</v>
      </c>
      <c r="H144" s="5">
        <v>32930</v>
      </c>
      <c r="I144" s="5">
        <f t="shared" si="8"/>
        <v>0.55275167056011298</v>
      </c>
      <c r="J144" s="5">
        <f t="shared" si="9"/>
        <v>0.44724832943988702</v>
      </c>
      <c r="K144" s="5">
        <f t="shared" si="10"/>
        <v>3256.4805508773834</v>
      </c>
      <c r="M144" s="5">
        <v>39080</v>
      </c>
      <c r="N144">
        <v>0</v>
      </c>
      <c r="O144">
        <f t="shared" si="6"/>
        <v>0</v>
      </c>
      <c r="P144">
        <v>0</v>
      </c>
    </row>
    <row r="145" spans="5:16" x14ac:dyDescent="0.25">
      <c r="E145" s="17">
        <v>1997</v>
      </c>
      <c r="F145" s="17" t="s">
        <v>1167</v>
      </c>
      <c r="G145">
        <v>41739</v>
      </c>
      <c r="H145" s="5">
        <v>25145</v>
      </c>
      <c r="I145" s="5">
        <f t="shared" si="8"/>
        <v>0.62405059506010407</v>
      </c>
      <c r="J145" s="5">
        <f t="shared" si="9"/>
        <v>0.37594940493989593</v>
      </c>
      <c r="K145" s="5">
        <f t="shared" si="10"/>
        <v>3119.9431104599007</v>
      </c>
      <c r="M145" s="5">
        <v>26470</v>
      </c>
      <c r="N145">
        <v>40792.4110334</v>
      </c>
      <c r="O145">
        <f t="shared" si="6"/>
        <v>14322.4110334</v>
      </c>
      <c r="P145">
        <f t="shared" si="7"/>
        <v>1095.426980088133</v>
      </c>
    </row>
    <row r="146" spans="5:16" x14ac:dyDescent="0.25">
      <c r="E146" s="17">
        <v>1997</v>
      </c>
      <c r="F146" s="17" t="s">
        <v>1168</v>
      </c>
      <c r="G146">
        <v>40520</v>
      </c>
      <c r="H146" s="5">
        <v>17917</v>
      </c>
      <c r="I146" s="5">
        <f t="shared" si="8"/>
        <v>0.69339630713417866</v>
      </c>
      <c r="J146" s="5">
        <f t="shared" si="9"/>
        <v>0.30660369286582129</v>
      </c>
      <c r="K146" s="5">
        <f t="shared" si="10"/>
        <v>2987.1460718380476</v>
      </c>
      <c r="M146" s="5">
        <v>15743</v>
      </c>
      <c r="N146">
        <v>36354.214866000002</v>
      </c>
      <c r="O146">
        <f t="shared" si="6"/>
        <v>20611.214866000002</v>
      </c>
      <c r="P146">
        <f t="shared" si="7"/>
        <v>1693.5783030859382</v>
      </c>
    </row>
    <row r="147" spans="5:16" x14ac:dyDescent="0.25">
      <c r="E147" s="17">
        <v>1997</v>
      </c>
      <c r="F147" s="17" t="s">
        <v>1169</v>
      </c>
      <c r="G147">
        <v>36053</v>
      </c>
      <c r="H147" s="5">
        <v>12045</v>
      </c>
      <c r="I147" s="5">
        <f t="shared" si="8"/>
        <v>0.74957378685184417</v>
      </c>
      <c r="J147" s="5">
        <f t="shared" si="9"/>
        <v>0.25042621314815583</v>
      </c>
      <c r="K147" s="5">
        <f t="shared" si="10"/>
        <v>2879.5661981787184</v>
      </c>
      <c r="M147" s="5">
        <v>24519</v>
      </c>
      <c r="N147">
        <v>0</v>
      </c>
      <c r="O147">
        <f t="shared" si="6"/>
        <v>0</v>
      </c>
      <c r="P147">
        <v>0</v>
      </c>
    </row>
    <row r="148" spans="5:16" x14ac:dyDescent="0.25">
      <c r="E148" s="17">
        <v>1998</v>
      </c>
      <c r="F148" s="17" t="s">
        <v>1158</v>
      </c>
      <c r="G148">
        <v>45079</v>
      </c>
      <c r="H148" s="5">
        <v>12112</v>
      </c>
      <c r="I148" s="5">
        <f t="shared" si="8"/>
        <v>0.78821842597611513</v>
      </c>
      <c r="J148" s="5">
        <f t="shared" si="9"/>
        <v>0.21178157402388487</v>
      </c>
      <c r="K148" s="5">
        <f t="shared" si="10"/>
        <v>2805.5617142557394</v>
      </c>
      <c r="M148" s="5">
        <v>20312</v>
      </c>
      <c r="N148">
        <v>3186.3801652900001</v>
      </c>
      <c r="O148">
        <f t="shared" si="6"/>
        <v>0</v>
      </c>
      <c r="P148">
        <f t="shared" si="7"/>
        <v>0</v>
      </c>
    </row>
    <row r="149" spans="5:16" x14ac:dyDescent="0.25">
      <c r="E149" s="17">
        <v>1998</v>
      </c>
      <c r="F149" s="17" t="s">
        <v>1159</v>
      </c>
      <c r="G149">
        <v>29297</v>
      </c>
      <c r="H149" s="5">
        <v>8249</v>
      </c>
      <c r="I149" s="5">
        <f t="shared" si="8"/>
        <v>0.78029617003142815</v>
      </c>
      <c r="J149" s="5">
        <f t="shared" si="9"/>
        <v>0.21970382996857188</v>
      </c>
      <c r="K149" s="5">
        <f t="shared" si="10"/>
        <v>2820.7328343898153</v>
      </c>
      <c r="M149" s="5">
        <v>17737</v>
      </c>
      <c r="N149">
        <v>15616.233091599999</v>
      </c>
      <c r="O149">
        <f t="shared" si="6"/>
        <v>0</v>
      </c>
      <c r="P149">
        <f t="shared" si="7"/>
        <v>0</v>
      </c>
    </row>
    <row r="150" spans="5:16" x14ac:dyDescent="0.25">
      <c r="E150" s="17">
        <v>1998</v>
      </c>
      <c r="F150" s="17" t="s">
        <v>1160</v>
      </c>
      <c r="G150">
        <v>26195</v>
      </c>
      <c r="H150" s="5">
        <v>8922</v>
      </c>
      <c r="I150" s="5">
        <f t="shared" si="8"/>
        <v>0.74593501722812317</v>
      </c>
      <c r="J150" s="5">
        <f t="shared" si="9"/>
        <v>0.25406498277187689</v>
      </c>
      <c r="K150" s="5">
        <f t="shared" si="10"/>
        <v>2886.5344420081447</v>
      </c>
      <c r="M150" s="5">
        <v>36332</v>
      </c>
      <c r="N150">
        <v>40140.806011599998</v>
      </c>
      <c r="O150">
        <f t="shared" si="6"/>
        <v>3808.8060115999979</v>
      </c>
      <c r="P150">
        <f t="shared" si="7"/>
        <v>273.89210202291201</v>
      </c>
    </row>
    <row r="151" spans="5:16" x14ac:dyDescent="0.25">
      <c r="E151" s="17">
        <v>1998</v>
      </c>
      <c r="F151" s="17" t="s">
        <v>1161</v>
      </c>
      <c r="G151">
        <v>14595</v>
      </c>
      <c r="H151" s="5">
        <v>24478</v>
      </c>
      <c r="I151" s="5">
        <f t="shared" si="8"/>
        <v>0.37353159470734265</v>
      </c>
      <c r="J151" s="5">
        <f t="shared" si="9"/>
        <v>0.62646840529265735</v>
      </c>
      <c r="K151" s="5">
        <f t="shared" si="10"/>
        <v>3599.6869961354387</v>
      </c>
      <c r="M151" s="5">
        <v>40278</v>
      </c>
      <c r="N151">
        <v>0</v>
      </c>
      <c r="O151">
        <f t="shared" si="6"/>
        <v>0</v>
      </c>
      <c r="P151">
        <v>0</v>
      </c>
    </row>
    <row r="152" spans="5:16" x14ac:dyDescent="0.25">
      <c r="E152" s="17">
        <v>1998</v>
      </c>
      <c r="F152" s="17" t="s">
        <v>1162</v>
      </c>
      <c r="G152">
        <v>16311</v>
      </c>
      <c r="H152" s="5">
        <v>22259</v>
      </c>
      <c r="I152" s="5">
        <f t="shared" si="8"/>
        <v>0.4228934404977962</v>
      </c>
      <c r="J152" s="5">
        <f t="shared" si="9"/>
        <v>0.5771065595022038</v>
      </c>
      <c r="K152" s="5">
        <f t="shared" si="10"/>
        <v>3505.1590614467204</v>
      </c>
      <c r="M152" s="5">
        <v>39838</v>
      </c>
      <c r="N152">
        <v>41299.2149393</v>
      </c>
      <c r="O152">
        <f t="shared" si="6"/>
        <v>1461.2149393</v>
      </c>
      <c r="P152">
        <f t="shared" si="7"/>
        <v>124.01666212630253</v>
      </c>
    </row>
    <row r="153" spans="5:16" x14ac:dyDescent="0.25">
      <c r="E153" s="17">
        <v>1998</v>
      </c>
      <c r="F153" s="17" t="s">
        <v>1163</v>
      </c>
      <c r="G153">
        <v>23776</v>
      </c>
      <c r="H153" s="5">
        <v>23288</v>
      </c>
      <c r="I153" s="5">
        <f t="shared" si="8"/>
        <v>0.50518442971273159</v>
      </c>
      <c r="J153" s="5">
        <f t="shared" si="9"/>
        <v>0.49481557028726841</v>
      </c>
      <c r="K153" s="5">
        <f t="shared" si="10"/>
        <v>3347.571817100119</v>
      </c>
      <c r="M153" s="5">
        <v>43959</v>
      </c>
      <c r="N153">
        <v>42483.560230000003</v>
      </c>
      <c r="O153">
        <f t="shared" si="6"/>
        <v>0</v>
      </c>
      <c r="P153">
        <f t="shared" si="7"/>
        <v>0</v>
      </c>
    </row>
    <row r="154" spans="5:16" x14ac:dyDescent="0.25">
      <c r="E154" s="17">
        <v>1998</v>
      </c>
      <c r="F154" s="17" t="s">
        <v>1164</v>
      </c>
      <c r="G154">
        <v>38822</v>
      </c>
      <c r="H154" s="5">
        <v>27747</v>
      </c>
      <c r="I154" s="5">
        <f t="shared" si="8"/>
        <v>0.58318436509486393</v>
      </c>
      <c r="J154" s="5">
        <f t="shared" si="9"/>
        <v>0.41681563490513601</v>
      </c>
      <c r="K154" s="5">
        <f t="shared" si="10"/>
        <v>3198.2019408433353</v>
      </c>
      <c r="M154" s="5">
        <v>46573</v>
      </c>
      <c r="N154">
        <v>43383.588898200003</v>
      </c>
      <c r="O154">
        <f t="shared" si="6"/>
        <v>0</v>
      </c>
      <c r="P154">
        <f t="shared" si="7"/>
        <v>0</v>
      </c>
    </row>
    <row r="155" spans="5:16" x14ac:dyDescent="0.25">
      <c r="E155" s="17">
        <v>1998</v>
      </c>
      <c r="F155" s="17" t="s">
        <v>1165</v>
      </c>
      <c r="G155">
        <v>40229</v>
      </c>
      <c r="H155" s="5">
        <v>30558</v>
      </c>
      <c r="I155" s="5">
        <f t="shared" si="8"/>
        <v>0.5683105654993148</v>
      </c>
      <c r="J155" s="5">
        <f t="shared" si="9"/>
        <v>0.43168943450068514</v>
      </c>
      <c r="K155" s="5">
        <f t="shared" si="10"/>
        <v>3226.6852670688122</v>
      </c>
      <c r="M155" s="5">
        <v>46680</v>
      </c>
      <c r="N155">
        <v>26724.110944100001</v>
      </c>
      <c r="O155">
        <f t="shared" si="6"/>
        <v>0</v>
      </c>
      <c r="P155">
        <f t="shared" si="7"/>
        <v>0</v>
      </c>
    </row>
    <row r="156" spans="5:16" x14ac:dyDescent="0.25">
      <c r="E156" s="17">
        <v>1998</v>
      </c>
      <c r="F156" s="17" t="s">
        <v>1166</v>
      </c>
      <c r="G156">
        <v>36876</v>
      </c>
      <c r="H156" s="5">
        <v>20610</v>
      </c>
      <c r="I156" s="5">
        <f t="shared" si="8"/>
        <v>0.64147792506001466</v>
      </c>
      <c r="J156" s="5">
        <f t="shared" si="9"/>
        <v>0.35852207493998539</v>
      </c>
      <c r="K156" s="5">
        <f t="shared" si="10"/>
        <v>3086.5697735100721</v>
      </c>
      <c r="M156" s="5">
        <v>43487</v>
      </c>
      <c r="N156">
        <v>40400.0467192</v>
      </c>
      <c r="O156">
        <f t="shared" si="6"/>
        <v>0</v>
      </c>
      <c r="P156">
        <f t="shared" si="7"/>
        <v>0</v>
      </c>
    </row>
    <row r="157" spans="5:16" x14ac:dyDescent="0.25">
      <c r="E157" s="17">
        <v>1998</v>
      </c>
      <c r="F157" s="17" t="s">
        <v>1167</v>
      </c>
      <c r="G157">
        <v>33055</v>
      </c>
      <c r="H157" s="5">
        <v>21173</v>
      </c>
      <c r="I157" s="5">
        <f t="shared" si="8"/>
        <v>0.60955594895625875</v>
      </c>
      <c r="J157" s="5">
        <f t="shared" si="9"/>
        <v>0.39044405104374125</v>
      </c>
      <c r="K157" s="5">
        <f t="shared" si="10"/>
        <v>3147.7003577487644</v>
      </c>
      <c r="M157" s="5">
        <v>44926</v>
      </c>
      <c r="N157">
        <v>40694.284873500001</v>
      </c>
      <c r="O157">
        <f t="shared" si="6"/>
        <v>0</v>
      </c>
      <c r="P157">
        <f t="shared" si="7"/>
        <v>0</v>
      </c>
    </row>
    <row r="158" spans="5:16" x14ac:dyDescent="0.25">
      <c r="E158" s="17">
        <v>1998</v>
      </c>
      <c r="F158" s="17" t="s">
        <v>1168</v>
      </c>
      <c r="G158">
        <v>43909</v>
      </c>
      <c r="H158" s="5">
        <v>8979</v>
      </c>
      <c r="I158" s="5">
        <f t="shared" si="8"/>
        <v>0.83022613825442448</v>
      </c>
      <c r="J158" s="5">
        <f t="shared" si="9"/>
        <v>0.16977386174557554</v>
      </c>
      <c r="K158" s="5">
        <f t="shared" si="10"/>
        <v>2725.1169452427771</v>
      </c>
      <c r="M158" s="5">
        <v>45295</v>
      </c>
      <c r="N158">
        <v>15047.661505599999</v>
      </c>
      <c r="O158">
        <f t="shared" si="6"/>
        <v>0</v>
      </c>
      <c r="P158">
        <f t="shared" si="7"/>
        <v>0</v>
      </c>
    </row>
    <row r="159" spans="5:16" x14ac:dyDescent="0.25">
      <c r="E159" s="17">
        <v>1998</v>
      </c>
      <c r="F159" s="17" t="s">
        <v>1169</v>
      </c>
      <c r="G159">
        <v>40352</v>
      </c>
      <c r="H159" s="5">
        <v>6905</v>
      </c>
      <c r="I159" s="5">
        <f t="shared" si="8"/>
        <v>0.85388408066529831</v>
      </c>
      <c r="J159" s="5">
        <f t="shared" si="9"/>
        <v>0.14611591933470175</v>
      </c>
      <c r="K159" s="5">
        <f t="shared" si="10"/>
        <v>2679.8119855259538</v>
      </c>
      <c r="M159" s="5">
        <v>43003</v>
      </c>
      <c r="N159">
        <v>35984.8235909</v>
      </c>
      <c r="O159">
        <f t="shared" si="6"/>
        <v>0</v>
      </c>
      <c r="P159">
        <f t="shared" si="7"/>
        <v>0</v>
      </c>
    </row>
    <row r="160" spans="5:16" x14ac:dyDescent="0.25">
      <c r="E160" s="17">
        <v>1999</v>
      </c>
      <c r="F160" s="17" t="s">
        <v>1158</v>
      </c>
      <c r="G160">
        <v>33162</v>
      </c>
      <c r="H160" s="5">
        <v>15082</v>
      </c>
      <c r="I160" s="5">
        <f t="shared" si="8"/>
        <v>0.68738081419451125</v>
      </c>
      <c r="J160" s="5">
        <f t="shared" si="9"/>
        <v>0.31261918580548875</v>
      </c>
      <c r="K160" s="5">
        <f t="shared" si="10"/>
        <v>2998.6657408175111</v>
      </c>
      <c r="M160" s="5">
        <v>26903</v>
      </c>
      <c r="N160">
        <v>23051.112817599998</v>
      </c>
      <c r="O160">
        <f t="shared" si="6"/>
        <v>0</v>
      </c>
      <c r="P160">
        <f t="shared" si="7"/>
        <v>0</v>
      </c>
    </row>
    <row r="161" spans="5:16" x14ac:dyDescent="0.25">
      <c r="E161" s="17">
        <v>1999</v>
      </c>
      <c r="F161" s="17" t="s">
        <v>1159</v>
      </c>
      <c r="G161">
        <v>24974</v>
      </c>
      <c r="H161" s="5">
        <v>9626</v>
      </c>
      <c r="I161" s="5">
        <f t="shared" si="8"/>
        <v>0.72179190751445088</v>
      </c>
      <c r="J161" s="5">
        <f t="shared" si="9"/>
        <v>0.27820809248554912</v>
      </c>
      <c r="K161" s="5">
        <f t="shared" si="10"/>
        <v>2932.7684971098265</v>
      </c>
      <c r="M161" s="5">
        <v>17089</v>
      </c>
      <c r="N161">
        <v>700.38016528900005</v>
      </c>
      <c r="O161">
        <f t="shared" si="6"/>
        <v>0</v>
      </c>
      <c r="P161">
        <f t="shared" si="7"/>
        <v>0</v>
      </c>
    </row>
    <row r="162" spans="5:16" x14ac:dyDescent="0.25">
      <c r="E162" s="17">
        <v>1999</v>
      </c>
      <c r="F162" s="17" t="s">
        <v>1160</v>
      </c>
      <c r="G162">
        <v>33263</v>
      </c>
      <c r="H162" s="5">
        <v>18485</v>
      </c>
      <c r="I162" s="5">
        <f t="shared" si="8"/>
        <v>0.64278812707737498</v>
      </c>
      <c r="J162" s="5">
        <f t="shared" si="9"/>
        <v>0.35721187292262502</v>
      </c>
      <c r="K162" s="5">
        <f t="shared" si="10"/>
        <v>3084.0607366468271</v>
      </c>
      <c r="M162" s="5">
        <v>20570</v>
      </c>
      <c r="N162">
        <v>0</v>
      </c>
      <c r="O162">
        <f t="shared" si="6"/>
        <v>0</v>
      </c>
      <c r="P162">
        <v>0</v>
      </c>
    </row>
    <row r="163" spans="5:16" x14ac:dyDescent="0.25">
      <c r="E163" s="17">
        <v>1999</v>
      </c>
      <c r="F163" s="17" t="s">
        <v>1161</v>
      </c>
      <c r="G163">
        <v>35325</v>
      </c>
      <c r="H163" s="5">
        <v>23192</v>
      </c>
      <c r="I163" s="5">
        <f t="shared" si="8"/>
        <v>0.60367072816446499</v>
      </c>
      <c r="J163" s="5">
        <f t="shared" si="9"/>
        <v>0.39632927183553496</v>
      </c>
      <c r="K163" s="5">
        <f t="shared" si="10"/>
        <v>3158.9705555650489</v>
      </c>
      <c r="M163" s="5">
        <v>20594</v>
      </c>
      <c r="N163">
        <v>0</v>
      </c>
      <c r="O163">
        <f t="shared" si="6"/>
        <v>0</v>
      </c>
      <c r="P163">
        <v>0</v>
      </c>
    </row>
    <row r="164" spans="5:16" x14ac:dyDescent="0.25">
      <c r="E164" s="17">
        <v>1999</v>
      </c>
      <c r="F164" s="17" t="s">
        <v>1162</v>
      </c>
      <c r="G164">
        <v>35126</v>
      </c>
      <c r="H164" s="5">
        <v>18458</v>
      </c>
      <c r="I164" s="5">
        <f t="shared" si="8"/>
        <v>0.65553150194087784</v>
      </c>
      <c r="J164" s="5">
        <f t="shared" si="9"/>
        <v>0.34446849805912211</v>
      </c>
      <c r="K164" s="5">
        <f t="shared" si="10"/>
        <v>3059.6571737832187</v>
      </c>
      <c r="M164" s="5">
        <v>32015</v>
      </c>
      <c r="N164">
        <v>43057.2149393</v>
      </c>
      <c r="O164">
        <f t="shared" si="6"/>
        <v>11042.2149393</v>
      </c>
      <c r="P164">
        <f t="shared" si="7"/>
        <v>784.66273773430305</v>
      </c>
    </row>
    <row r="165" spans="5:16" x14ac:dyDescent="0.25">
      <c r="E165" s="17">
        <v>1999</v>
      </c>
      <c r="F165" s="17" t="s">
        <v>1163</v>
      </c>
      <c r="G165">
        <v>35475</v>
      </c>
      <c r="H165" s="5">
        <v>23458</v>
      </c>
      <c r="I165" s="5">
        <f t="shared" si="8"/>
        <v>0.60195476218756894</v>
      </c>
      <c r="J165" s="5">
        <f t="shared" si="9"/>
        <v>0.39804523781243106</v>
      </c>
      <c r="K165" s="5">
        <f t="shared" si="10"/>
        <v>3162.2566304108054</v>
      </c>
      <c r="M165" s="5">
        <v>37364</v>
      </c>
      <c r="N165">
        <v>42483.560230000003</v>
      </c>
      <c r="O165">
        <f t="shared" si="6"/>
        <v>5119.5602300000028</v>
      </c>
      <c r="P165">
        <f t="shared" si="7"/>
        <v>381.0736010460999</v>
      </c>
    </row>
    <row r="166" spans="5:16" x14ac:dyDescent="0.25">
      <c r="E166" s="17">
        <v>1999</v>
      </c>
      <c r="F166" s="17" t="s">
        <v>1164</v>
      </c>
      <c r="G166">
        <v>42573</v>
      </c>
      <c r="H166" s="5">
        <v>31522</v>
      </c>
      <c r="I166" s="5">
        <f t="shared" si="8"/>
        <v>0.57457318307578109</v>
      </c>
      <c r="J166" s="5">
        <f t="shared" si="9"/>
        <v>0.42542681692421891</v>
      </c>
      <c r="K166" s="5">
        <f t="shared" si="10"/>
        <v>3214.692354409879</v>
      </c>
      <c r="M166" s="5">
        <v>41473</v>
      </c>
      <c r="N166">
        <v>43383.588898200003</v>
      </c>
      <c r="O166">
        <f t="shared" si="6"/>
        <v>1910.5888982000033</v>
      </c>
      <c r="P166">
        <f t="shared" si="7"/>
        <v>141.57324646137738</v>
      </c>
    </row>
    <row r="167" spans="5:16" x14ac:dyDescent="0.25">
      <c r="E167" s="17">
        <v>1999</v>
      </c>
      <c r="F167" s="17" t="s">
        <v>1165</v>
      </c>
      <c r="G167">
        <v>42922</v>
      </c>
      <c r="H167" s="5">
        <v>33617</v>
      </c>
      <c r="I167" s="5">
        <f t="shared" si="8"/>
        <v>0.56078600452057126</v>
      </c>
      <c r="J167" s="5">
        <f t="shared" si="9"/>
        <v>0.4392139954794288</v>
      </c>
      <c r="K167" s="5">
        <f t="shared" si="10"/>
        <v>3241.0948013431062</v>
      </c>
      <c r="M167" s="5">
        <v>37669</v>
      </c>
      <c r="N167">
        <v>43071.123332100004</v>
      </c>
      <c r="O167">
        <f t="shared" si="6"/>
        <v>5402.1233321000036</v>
      </c>
      <c r="P167">
        <f t="shared" si="7"/>
        <v>406.50887400549135</v>
      </c>
    </row>
    <row r="168" spans="5:16" x14ac:dyDescent="0.25">
      <c r="E168" s="17">
        <v>1999</v>
      </c>
      <c r="F168" s="17" t="s">
        <v>1166</v>
      </c>
      <c r="G168">
        <v>36967</v>
      </c>
      <c r="H168" s="5">
        <v>30297</v>
      </c>
      <c r="I168" s="5">
        <f t="shared" si="8"/>
        <v>0.54958075642245485</v>
      </c>
      <c r="J168" s="5">
        <f t="shared" si="9"/>
        <v>0.4504192435775452</v>
      </c>
      <c r="K168" s="5">
        <f t="shared" si="10"/>
        <v>3262.5528514509992</v>
      </c>
      <c r="M168" s="5">
        <v>29535</v>
      </c>
      <c r="N168">
        <v>40400.0467192</v>
      </c>
      <c r="O168">
        <f t="shared" si="6"/>
        <v>10865.0467192</v>
      </c>
      <c r="P168">
        <f t="shared" si="7"/>
        <v>877.41950897368213</v>
      </c>
    </row>
    <row r="169" spans="5:16" x14ac:dyDescent="0.25">
      <c r="E169" s="17">
        <v>1999</v>
      </c>
      <c r="F169" s="17" t="s">
        <v>1167</v>
      </c>
      <c r="G169">
        <v>39934</v>
      </c>
      <c r="H169" s="5">
        <v>50275</v>
      </c>
      <c r="I169" s="5">
        <f t="shared" si="8"/>
        <v>0.44268310257291399</v>
      </c>
      <c r="J169" s="5">
        <f t="shared" si="9"/>
        <v>0.55731689742708601</v>
      </c>
      <c r="K169" s="5">
        <f t="shared" si="10"/>
        <v>3467.2618585728696</v>
      </c>
      <c r="M169" s="5">
        <v>21054</v>
      </c>
      <c r="N169">
        <v>27980.0871634</v>
      </c>
      <c r="O169">
        <f t="shared" si="6"/>
        <v>6926.0871633999996</v>
      </c>
      <c r="P169">
        <f t="shared" si="7"/>
        <v>858.2731608577966</v>
      </c>
    </row>
    <row r="170" spans="5:16" x14ac:dyDescent="0.25">
      <c r="E170" s="17">
        <v>1999</v>
      </c>
      <c r="F170" s="17" t="s">
        <v>1168</v>
      </c>
      <c r="G170">
        <v>42257</v>
      </c>
      <c r="H170" s="5">
        <v>33430</v>
      </c>
      <c r="I170" s="5">
        <f t="shared" si="8"/>
        <v>0.55831252394730935</v>
      </c>
      <c r="J170" s="5">
        <f t="shared" si="9"/>
        <v>0.44168747605269071</v>
      </c>
      <c r="K170" s="5">
        <f t="shared" si="10"/>
        <v>3245.8315166409029</v>
      </c>
      <c r="M170" s="5">
        <v>13687</v>
      </c>
      <c r="N170">
        <v>36443.214866000002</v>
      </c>
      <c r="O170">
        <f t="shared" si="6"/>
        <v>22756.214866000002</v>
      </c>
      <c r="P170">
        <f t="shared" si="7"/>
        <v>2026.7926329525333</v>
      </c>
    </row>
    <row r="171" spans="5:16" x14ac:dyDescent="0.25">
      <c r="E171" s="17">
        <v>1999</v>
      </c>
      <c r="F171" s="17" t="s">
        <v>1169</v>
      </c>
      <c r="G171">
        <v>40607</v>
      </c>
      <c r="H171" s="5">
        <v>40183</v>
      </c>
      <c r="I171" s="5">
        <f t="shared" si="8"/>
        <v>0.50262408713949747</v>
      </c>
      <c r="J171" s="5">
        <f t="shared" si="9"/>
        <v>0.49737591286050253</v>
      </c>
      <c r="K171" s="5">
        <f t="shared" si="10"/>
        <v>3352.4748731278623</v>
      </c>
      <c r="M171" s="5">
        <v>11524</v>
      </c>
      <c r="N171">
        <v>33080.138197599998</v>
      </c>
      <c r="O171">
        <f t="shared" si="6"/>
        <v>21556.138197599998</v>
      </c>
      <c r="P171">
        <f t="shared" si="7"/>
        <v>2184.5861476591031</v>
      </c>
    </row>
    <row r="172" spans="5:16" x14ac:dyDescent="0.25">
      <c r="E172" s="17">
        <v>2000</v>
      </c>
      <c r="F172" s="17" t="s">
        <v>1158</v>
      </c>
      <c r="G172">
        <v>45473</v>
      </c>
      <c r="H172" s="5">
        <v>40184</v>
      </c>
      <c r="I172" s="5">
        <f t="shared" si="8"/>
        <v>0.53087313354425203</v>
      </c>
      <c r="J172" s="5">
        <f t="shared" si="9"/>
        <v>0.46912686645574792</v>
      </c>
      <c r="K172" s="5">
        <f t="shared" si="10"/>
        <v>3298.3779492627573</v>
      </c>
      <c r="M172" s="5">
        <v>14683</v>
      </c>
      <c r="N172">
        <v>34428.783042100004</v>
      </c>
      <c r="O172">
        <f t="shared" si="6"/>
        <v>19745.783042100004</v>
      </c>
      <c r="P172">
        <f t="shared" si="7"/>
        <v>1891.703674142313</v>
      </c>
    </row>
    <row r="173" spans="5:16" x14ac:dyDescent="0.25">
      <c r="E173" s="17">
        <v>2000</v>
      </c>
      <c r="F173" s="17" t="s">
        <v>1159</v>
      </c>
      <c r="G173">
        <v>37886</v>
      </c>
      <c r="H173" s="5">
        <v>35888</v>
      </c>
      <c r="I173" s="5">
        <f t="shared" si="8"/>
        <v>0.51354135603329087</v>
      </c>
      <c r="J173" s="5">
        <f t="shared" si="9"/>
        <v>0.48645864396670913</v>
      </c>
      <c r="K173" s="5">
        <f t="shared" si="10"/>
        <v>3331.5683031962481</v>
      </c>
      <c r="M173" s="5">
        <v>12870</v>
      </c>
      <c r="N173">
        <v>34579.641270400003</v>
      </c>
      <c r="O173">
        <f t="shared" si="6"/>
        <v>21709.641270400003</v>
      </c>
      <c r="P173">
        <f t="shared" si="7"/>
        <v>2091.6108459499101</v>
      </c>
    </row>
    <row r="174" spans="5:16" x14ac:dyDescent="0.25">
      <c r="E174" s="17">
        <v>2000</v>
      </c>
      <c r="F174" s="17" t="s">
        <v>1160</v>
      </c>
      <c r="G174">
        <v>29077</v>
      </c>
      <c r="H174" s="5">
        <v>46841</v>
      </c>
      <c r="I174" s="5">
        <f t="shared" si="8"/>
        <v>0.38300534787533919</v>
      </c>
      <c r="J174" s="5">
        <f t="shared" si="9"/>
        <v>0.61699465212466087</v>
      </c>
      <c r="K174" s="5">
        <f t="shared" si="10"/>
        <v>3581.5447588187258</v>
      </c>
      <c r="M174" s="5">
        <v>22523</v>
      </c>
      <c r="N174">
        <v>22904.806011600002</v>
      </c>
      <c r="O174">
        <f t="shared" si="6"/>
        <v>381.80601160000151</v>
      </c>
      <c r="P174">
        <f t="shared" si="7"/>
        <v>59.701676540675678</v>
      </c>
    </row>
    <row r="175" spans="5:16" x14ac:dyDescent="0.25">
      <c r="E175" s="17">
        <v>2000</v>
      </c>
      <c r="F175" s="17" t="s">
        <v>1161</v>
      </c>
      <c r="G175">
        <v>43491</v>
      </c>
      <c r="H175" s="5">
        <v>56202</v>
      </c>
      <c r="I175" s="5">
        <f t="shared" si="8"/>
        <v>0.43624928530588908</v>
      </c>
      <c r="J175" s="5">
        <f t="shared" si="9"/>
        <v>0.56375071469411087</v>
      </c>
      <c r="K175" s="5">
        <f t="shared" si="10"/>
        <v>3479.5826186392223</v>
      </c>
      <c r="M175" s="5">
        <v>14669</v>
      </c>
      <c r="N175">
        <v>40447.985968100002</v>
      </c>
      <c r="O175">
        <f t="shared" si="6"/>
        <v>25778.985968100002</v>
      </c>
      <c r="P175">
        <f t="shared" si="7"/>
        <v>2217.6657095235523</v>
      </c>
    </row>
    <row r="176" spans="5:16" x14ac:dyDescent="0.25">
      <c r="E176" s="17">
        <v>2000</v>
      </c>
      <c r="F176" s="17" t="s">
        <v>1162</v>
      </c>
      <c r="G176">
        <v>45500</v>
      </c>
      <c r="H176" s="5">
        <v>46636</v>
      </c>
      <c r="I176" s="5">
        <f t="shared" si="8"/>
        <v>0.49383520013892507</v>
      </c>
      <c r="J176" s="5">
        <f t="shared" si="9"/>
        <v>0.50616479986107499</v>
      </c>
      <c r="K176" s="5">
        <f t="shared" si="10"/>
        <v>3369.3055917339589</v>
      </c>
      <c r="M176" s="5">
        <v>34721</v>
      </c>
      <c r="N176">
        <v>4315.85663931</v>
      </c>
      <c r="O176">
        <f t="shared" si="6"/>
        <v>0</v>
      </c>
      <c r="P176">
        <f t="shared" si="7"/>
        <v>0</v>
      </c>
    </row>
    <row r="177" spans="5:16" x14ac:dyDescent="0.25">
      <c r="E177" s="17">
        <v>2000</v>
      </c>
      <c r="F177" s="17" t="s">
        <v>1163</v>
      </c>
      <c r="G177">
        <v>43823</v>
      </c>
      <c r="H177" s="5">
        <v>45882</v>
      </c>
      <c r="I177" s="5">
        <f t="shared" si="8"/>
        <v>0.48852349367370829</v>
      </c>
      <c r="J177" s="5">
        <f t="shared" si="9"/>
        <v>0.51147650632629171</v>
      </c>
      <c r="K177" s="5">
        <f t="shared" si="10"/>
        <v>3379.4775096148487</v>
      </c>
      <c r="M177" s="5">
        <v>38667</v>
      </c>
      <c r="N177">
        <v>0</v>
      </c>
      <c r="O177">
        <f t="shared" si="6"/>
        <v>0</v>
      </c>
      <c r="P177">
        <v>0</v>
      </c>
    </row>
    <row r="178" spans="5:16" x14ac:dyDescent="0.25">
      <c r="E178" s="17">
        <v>2000</v>
      </c>
      <c r="F178" s="17" t="s">
        <v>1164</v>
      </c>
      <c r="G178">
        <v>45886</v>
      </c>
      <c r="H178" s="5">
        <v>48537</v>
      </c>
      <c r="I178" s="5">
        <f t="shared" si="8"/>
        <v>0.48596210669010731</v>
      </c>
      <c r="J178" s="5">
        <f t="shared" si="9"/>
        <v>0.51403789330989269</v>
      </c>
      <c r="K178" s="5">
        <f t="shared" si="10"/>
        <v>3384.3825656884446</v>
      </c>
      <c r="M178" s="5">
        <v>42117</v>
      </c>
      <c r="N178">
        <v>0</v>
      </c>
      <c r="O178">
        <f t="shared" si="6"/>
        <v>0</v>
      </c>
      <c r="P178">
        <v>0</v>
      </c>
    </row>
    <row r="179" spans="5:16" x14ac:dyDescent="0.25">
      <c r="E179" s="17">
        <v>2000</v>
      </c>
      <c r="F179" s="17" t="s">
        <v>1165</v>
      </c>
      <c r="G179">
        <v>45699</v>
      </c>
      <c r="H179" s="5">
        <v>52726</v>
      </c>
      <c r="I179" s="5">
        <f t="shared" si="8"/>
        <v>0.46430276860553721</v>
      </c>
      <c r="J179" s="5">
        <f t="shared" si="9"/>
        <v>0.53569723139446279</v>
      </c>
      <c r="K179" s="5">
        <f t="shared" si="10"/>
        <v>3425.8601981203965</v>
      </c>
      <c r="M179" s="5">
        <v>29804</v>
      </c>
      <c r="N179">
        <v>43071.123332100004</v>
      </c>
      <c r="O179">
        <f t="shared" si="6"/>
        <v>13267.123332100004</v>
      </c>
      <c r="P179">
        <f t="shared" si="7"/>
        <v>1055.2617682279474</v>
      </c>
    </row>
    <row r="180" spans="5:16" x14ac:dyDescent="0.25">
      <c r="E180" s="17">
        <v>2000</v>
      </c>
      <c r="F180" s="17" t="s">
        <v>1166</v>
      </c>
      <c r="G180">
        <v>42317</v>
      </c>
      <c r="H180" s="5">
        <v>51005</v>
      </c>
      <c r="I180" s="5">
        <f t="shared" si="8"/>
        <v>0.45345149053813677</v>
      </c>
      <c r="J180" s="5">
        <f t="shared" si="9"/>
        <v>0.54654850946186317</v>
      </c>
      <c r="K180" s="5">
        <f t="shared" si="10"/>
        <v>3446.6403956194677</v>
      </c>
      <c r="M180" s="5">
        <v>16806</v>
      </c>
      <c r="N180">
        <v>40400.0467192</v>
      </c>
      <c r="O180">
        <f t="shared" si="6"/>
        <v>23594.0467192</v>
      </c>
      <c r="P180">
        <f t="shared" si="7"/>
        <v>2012.8737742246349</v>
      </c>
    </row>
    <row r="181" spans="5:16" x14ac:dyDescent="0.25">
      <c r="E181" s="17">
        <v>2000</v>
      </c>
      <c r="F181" s="17" t="s">
        <v>1167</v>
      </c>
      <c r="G181">
        <v>42362</v>
      </c>
      <c r="H181" s="5">
        <v>59302</v>
      </c>
      <c r="I181" s="5">
        <f t="shared" si="8"/>
        <v>0.41668633931381804</v>
      </c>
      <c r="J181" s="5">
        <f t="shared" si="9"/>
        <v>0.58331366068618196</v>
      </c>
      <c r="K181" s="5">
        <f t="shared" si="10"/>
        <v>3517.0456602140384</v>
      </c>
      <c r="M181" s="5">
        <v>7830</v>
      </c>
      <c r="N181">
        <v>42472.317040000002</v>
      </c>
      <c r="O181">
        <f t="shared" si="6"/>
        <v>34642.317040000002</v>
      </c>
      <c r="P181">
        <f t="shared" si="7"/>
        <v>2868.6593832529661</v>
      </c>
    </row>
    <row r="182" spans="5:16" x14ac:dyDescent="0.25">
      <c r="E182" s="17">
        <v>2000</v>
      </c>
      <c r="F182" s="17" t="s">
        <v>1168</v>
      </c>
      <c r="G182">
        <v>36873</v>
      </c>
      <c r="H182" s="5">
        <v>63574</v>
      </c>
      <c r="I182" s="5">
        <f t="shared" si="8"/>
        <v>0.36708911167083136</v>
      </c>
      <c r="J182" s="5">
        <f t="shared" si="9"/>
        <v>0.63291088832916864</v>
      </c>
      <c r="K182" s="5">
        <f t="shared" si="10"/>
        <v>3612.0243511503581</v>
      </c>
      <c r="M182" s="5">
        <v>13567</v>
      </c>
      <c r="N182">
        <v>36443.214866000002</v>
      </c>
      <c r="O182">
        <f t="shared" si="6"/>
        <v>22876.214866000002</v>
      </c>
      <c r="P182">
        <f t="shared" si="7"/>
        <v>2267.3478578101422</v>
      </c>
    </row>
    <row r="183" spans="5:16" x14ac:dyDescent="0.25">
      <c r="E183" s="17">
        <v>2000</v>
      </c>
      <c r="F183" s="17" t="s">
        <v>1169</v>
      </c>
      <c r="G183">
        <v>44189</v>
      </c>
      <c r="H183" s="5">
        <v>61737</v>
      </c>
      <c r="I183" s="5">
        <f t="shared" si="8"/>
        <v>0.41716858939259482</v>
      </c>
      <c r="J183" s="5">
        <f t="shared" si="9"/>
        <v>0.58283141060740518</v>
      </c>
      <c r="K183" s="5">
        <f t="shared" si="10"/>
        <v>3516.1221513131804</v>
      </c>
      <c r="M183" s="5">
        <v>6879</v>
      </c>
      <c r="N183">
        <v>34226.8235909</v>
      </c>
      <c r="O183">
        <f t="shared" si="6"/>
        <v>27347.8235909</v>
      </c>
      <c r="P183">
        <f t="shared" si="7"/>
        <v>2809.4423679951001</v>
      </c>
    </row>
    <row r="184" spans="5:16" x14ac:dyDescent="0.25">
      <c r="E184" s="17">
        <v>2001</v>
      </c>
      <c r="F184" s="17" t="s">
        <v>1158</v>
      </c>
      <c r="G184">
        <v>39206</v>
      </c>
      <c r="H184" s="5">
        <v>38995</v>
      </c>
      <c r="I184" s="5">
        <f t="shared" si="8"/>
        <v>0.50134908760757535</v>
      </c>
      <c r="J184" s="5">
        <f t="shared" si="9"/>
        <v>0.49865091239242465</v>
      </c>
      <c r="K184" s="5">
        <f t="shared" si="10"/>
        <v>3354.9164972314929</v>
      </c>
      <c r="M184" s="5">
        <v>6222</v>
      </c>
      <c r="N184">
        <v>34428.783042100004</v>
      </c>
      <c r="O184">
        <f t="shared" si="6"/>
        <v>28206.783042100004</v>
      </c>
      <c r="P184">
        <f t="shared" si="7"/>
        <v>2748.6130324750134</v>
      </c>
    </row>
    <row r="185" spans="5:16" x14ac:dyDescent="0.25">
      <c r="E185" s="17">
        <v>2001</v>
      </c>
      <c r="F185" s="17" t="s">
        <v>1159</v>
      </c>
      <c r="G185">
        <v>40320</v>
      </c>
      <c r="H185" s="5">
        <v>24983</v>
      </c>
      <c r="I185" s="5">
        <f t="shared" si="8"/>
        <v>0.61742952084896563</v>
      </c>
      <c r="J185" s="5">
        <f t="shared" si="9"/>
        <v>0.38257047915103443</v>
      </c>
      <c r="K185" s="5">
        <f t="shared" si="10"/>
        <v>3132.6224675742315</v>
      </c>
      <c r="M185" s="5">
        <v>20079</v>
      </c>
      <c r="N185">
        <v>25930.076847100001</v>
      </c>
      <c r="O185">
        <f t="shared" si="6"/>
        <v>5851.076847100001</v>
      </c>
      <c r="P185">
        <f t="shared" si="7"/>
        <v>706.87082413250857</v>
      </c>
    </row>
    <row r="186" spans="5:16" x14ac:dyDescent="0.25">
      <c r="E186" s="17">
        <v>2001</v>
      </c>
      <c r="F186" s="17" t="s">
        <v>1160</v>
      </c>
      <c r="G186">
        <v>43867</v>
      </c>
      <c r="H186" s="5">
        <v>32152</v>
      </c>
      <c r="I186" s="5">
        <f t="shared" si="8"/>
        <v>0.57705310514476649</v>
      </c>
      <c r="J186" s="5">
        <f t="shared" si="9"/>
        <v>0.42294689485523357</v>
      </c>
      <c r="K186" s="5">
        <f t="shared" si="10"/>
        <v>3209.9433036477722</v>
      </c>
      <c r="M186" s="5">
        <v>22232</v>
      </c>
      <c r="N186">
        <v>40140.806011599998</v>
      </c>
      <c r="O186">
        <f t="shared" si="6"/>
        <v>17908.806011599998</v>
      </c>
      <c r="P186">
        <f t="shared" si="7"/>
        <v>1432.115038164651</v>
      </c>
    </row>
    <row r="187" spans="5:16" x14ac:dyDescent="0.25">
      <c r="E187" s="17">
        <v>2001</v>
      </c>
      <c r="F187" s="17" t="s">
        <v>1161</v>
      </c>
      <c r="G187">
        <v>43232</v>
      </c>
      <c r="H187" s="5">
        <v>44927</v>
      </c>
      <c r="I187" s="5">
        <f t="shared" si="8"/>
        <v>0.49038668768928867</v>
      </c>
      <c r="J187" s="5">
        <f t="shared" si="9"/>
        <v>0.50961331231071128</v>
      </c>
      <c r="K187" s="5">
        <f t="shared" si="10"/>
        <v>3375.9094930750116</v>
      </c>
      <c r="M187" s="5">
        <v>5828</v>
      </c>
      <c r="N187">
        <v>40447.985968100002</v>
      </c>
      <c r="O187">
        <f t="shared" si="6"/>
        <v>34619.985968100002</v>
      </c>
      <c r="P187">
        <f t="shared" si="7"/>
        <v>2889.4872385489634</v>
      </c>
    </row>
    <row r="188" spans="5:16" x14ac:dyDescent="0.25">
      <c r="E188" s="17">
        <v>2001</v>
      </c>
      <c r="F188" s="17" t="s">
        <v>1162</v>
      </c>
      <c r="G188">
        <v>45061</v>
      </c>
      <c r="H188" s="5">
        <v>39049</v>
      </c>
      <c r="I188" s="5">
        <f t="shared" si="8"/>
        <v>0.535738913327785</v>
      </c>
      <c r="J188" s="5">
        <f t="shared" si="9"/>
        <v>0.46426108667221494</v>
      </c>
      <c r="K188" s="5">
        <f t="shared" si="10"/>
        <v>3289.0599809772912</v>
      </c>
      <c r="M188" s="5">
        <v>28929</v>
      </c>
      <c r="N188">
        <v>41299.2149393</v>
      </c>
      <c r="O188">
        <f t="shared" si="6"/>
        <v>12370.2149393</v>
      </c>
      <c r="P188">
        <f t="shared" si="7"/>
        <v>985.16107322471714</v>
      </c>
    </row>
    <row r="189" spans="5:16" x14ac:dyDescent="0.25">
      <c r="E189" s="17">
        <v>2001</v>
      </c>
      <c r="F189" s="17" t="s">
        <v>1163</v>
      </c>
      <c r="G189">
        <v>43671</v>
      </c>
      <c r="H189" s="5">
        <v>40416</v>
      </c>
      <c r="I189" s="5">
        <f t="shared" si="8"/>
        <v>0.51935495379785224</v>
      </c>
      <c r="J189" s="5">
        <f t="shared" si="9"/>
        <v>0.48064504620214776</v>
      </c>
      <c r="K189" s="5">
        <f t="shared" si="10"/>
        <v>3320.435263477113</v>
      </c>
      <c r="M189" s="5">
        <v>38454</v>
      </c>
      <c r="N189">
        <v>0</v>
      </c>
      <c r="O189">
        <f t="shared" ref="O189:O252" si="11">IF((N189-M189)&lt;0,0,N189-M189)</f>
        <v>0</v>
      </c>
      <c r="P189">
        <v>0</v>
      </c>
    </row>
    <row r="190" spans="5:16" x14ac:dyDescent="0.25">
      <c r="E190" s="17">
        <v>2001</v>
      </c>
      <c r="F190" s="17" t="s">
        <v>1164</v>
      </c>
      <c r="G190">
        <v>44770</v>
      </c>
      <c r="H190" s="5">
        <v>41471</v>
      </c>
      <c r="I190" s="5">
        <f t="shared" si="8"/>
        <v>0.51912663350378585</v>
      </c>
      <c r="J190" s="5">
        <f t="shared" si="9"/>
        <v>0.48087336649621409</v>
      </c>
      <c r="K190" s="5">
        <f t="shared" si="10"/>
        <v>3320.8724968402503</v>
      </c>
      <c r="M190" s="5">
        <v>41085</v>
      </c>
      <c r="N190">
        <v>38227.907287800001</v>
      </c>
      <c r="O190">
        <f t="shared" si="11"/>
        <v>0</v>
      </c>
      <c r="P190">
        <f t="shared" ref="P190:P252" si="12">(C73*(M190/N190))+(K190*(O190/N190))</f>
        <v>0</v>
      </c>
    </row>
    <row r="191" spans="5:16" x14ac:dyDescent="0.25">
      <c r="E191" s="17">
        <v>2001</v>
      </c>
      <c r="F191" s="17" t="s">
        <v>1165</v>
      </c>
      <c r="G191">
        <v>45319</v>
      </c>
      <c r="H191" s="5">
        <v>38199</v>
      </c>
      <c r="I191" s="5">
        <f t="shared" si="8"/>
        <v>0.54262554179937261</v>
      </c>
      <c r="J191" s="5">
        <f t="shared" si="9"/>
        <v>0.45737445820062739</v>
      </c>
      <c r="K191" s="5">
        <f t="shared" si="10"/>
        <v>3275.8720874542014</v>
      </c>
      <c r="M191" s="5">
        <v>35590</v>
      </c>
      <c r="N191">
        <v>43071.123332100004</v>
      </c>
      <c r="O191">
        <f t="shared" si="11"/>
        <v>7481.1233321000036</v>
      </c>
      <c r="P191">
        <f t="shared" si="12"/>
        <v>568.99382255405601</v>
      </c>
    </row>
    <row r="192" spans="5:16" x14ac:dyDescent="0.25">
      <c r="E192" s="17">
        <v>2001</v>
      </c>
      <c r="F192" s="17" t="s">
        <v>1166</v>
      </c>
      <c r="G192">
        <v>39892</v>
      </c>
      <c r="H192" s="5">
        <v>35973</v>
      </c>
      <c r="I192" s="5">
        <f t="shared" si="8"/>
        <v>0.52582877479733736</v>
      </c>
      <c r="J192" s="5">
        <f t="shared" si="9"/>
        <v>0.47417122520266264</v>
      </c>
      <c r="K192" s="5">
        <f t="shared" si="10"/>
        <v>3308.0378962630989</v>
      </c>
      <c r="M192" s="5">
        <v>30859</v>
      </c>
      <c r="N192">
        <v>23164.0467192</v>
      </c>
      <c r="O192">
        <f t="shared" si="11"/>
        <v>0</v>
      </c>
      <c r="P192">
        <f t="shared" si="12"/>
        <v>0</v>
      </c>
    </row>
    <row r="193" spans="5:16" x14ac:dyDescent="0.25">
      <c r="E193" s="17">
        <v>2001</v>
      </c>
      <c r="F193" s="17" t="s">
        <v>1167</v>
      </c>
      <c r="G193">
        <v>43360</v>
      </c>
      <c r="H193" s="5">
        <v>50682</v>
      </c>
      <c r="I193" s="5">
        <f t="shared" si="8"/>
        <v>0.46107058548308205</v>
      </c>
      <c r="J193" s="5">
        <f t="shared" si="9"/>
        <v>0.538929414516918</v>
      </c>
      <c r="K193" s="5">
        <f t="shared" si="10"/>
        <v>3432.049828799898</v>
      </c>
      <c r="M193" s="5">
        <v>15694</v>
      </c>
      <c r="N193">
        <v>12595.91151</v>
      </c>
      <c r="O193">
        <f t="shared" si="11"/>
        <v>0</v>
      </c>
      <c r="P193">
        <f t="shared" si="12"/>
        <v>0</v>
      </c>
    </row>
    <row r="194" spans="5:16" x14ac:dyDescent="0.25">
      <c r="E194" s="17">
        <v>2001</v>
      </c>
      <c r="F194" s="17" t="s">
        <v>1168</v>
      </c>
      <c r="G194">
        <v>43332</v>
      </c>
      <c r="H194" s="5">
        <v>42530</v>
      </c>
      <c r="I194" s="5">
        <f t="shared" si="8"/>
        <v>0.50467028487573085</v>
      </c>
      <c r="J194" s="5">
        <f t="shared" si="9"/>
        <v>0.49532971512426915</v>
      </c>
      <c r="K194" s="5">
        <f t="shared" si="10"/>
        <v>3348.5564044629755</v>
      </c>
      <c r="M194" s="5">
        <v>3859</v>
      </c>
      <c r="N194">
        <v>0</v>
      </c>
      <c r="O194">
        <f t="shared" si="11"/>
        <v>0</v>
      </c>
      <c r="P194">
        <v>0</v>
      </c>
    </row>
    <row r="195" spans="5:16" x14ac:dyDescent="0.25">
      <c r="E195" s="17">
        <v>2001</v>
      </c>
      <c r="F195" s="17" t="s">
        <v>1169</v>
      </c>
      <c r="G195">
        <v>42238</v>
      </c>
      <c r="H195" s="5">
        <v>32941</v>
      </c>
      <c r="I195" s="5">
        <f t="shared" si="8"/>
        <v>0.56183242660849442</v>
      </c>
      <c r="J195" s="5">
        <f t="shared" si="9"/>
        <v>0.43816757339150558</v>
      </c>
      <c r="K195" s="5">
        <f t="shared" si="10"/>
        <v>3239.0909030447328</v>
      </c>
      <c r="M195" s="5">
        <v>17649</v>
      </c>
      <c r="N195">
        <v>34226.8235909</v>
      </c>
      <c r="O195">
        <f t="shared" si="11"/>
        <v>16577.8235909</v>
      </c>
      <c r="P195">
        <f t="shared" si="12"/>
        <v>1568.8595070166305</v>
      </c>
    </row>
    <row r="196" spans="5:16" x14ac:dyDescent="0.25">
      <c r="E196" s="17">
        <v>2002</v>
      </c>
      <c r="F196" s="17" t="s">
        <v>1158</v>
      </c>
      <c r="G196">
        <v>44311</v>
      </c>
      <c r="H196" s="5">
        <v>40675</v>
      </c>
      <c r="I196" s="5">
        <f t="shared" si="8"/>
        <v>0.52139175864260001</v>
      </c>
      <c r="J196" s="5">
        <f t="shared" si="9"/>
        <v>0.47860824135740004</v>
      </c>
      <c r="K196" s="5">
        <f t="shared" si="10"/>
        <v>3316.5347821994214</v>
      </c>
      <c r="M196" s="5">
        <v>8836</v>
      </c>
      <c r="N196">
        <v>37374.783042100004</v>
      </c>
      <c r="O196">
        <f t="shared" si="11"/>
        <v>28538.783042100004</v>
      </c>
      <c r="P196">
        <f t="shared" si="12"/>
        <v>2532.4526029796993</v>
      </c>
    </row>
    <row r="197" spans="5:16" x14ac:dyDescent="0.25">
      <c r="E197" s="17">
        <v>2002</v>
      </c>
      <c r="F197" s="17" t="s">
        <v>1159</v>
      </c>
      <c r="G197">
        <v>39863</v>
      </c>
      <c r="H197" s="5">
        <v>39100</v>
      </c>
      <c r="I197" s="5">
        <f t="shared" ref="I197:I260" si="13">G197/(SUM(G197:H197))</f>
        <v>0.50483137672074263</v>
      </c>
      <c r="J197" s="5">
        <f t="shared" ref="J197:J260" si="14">H197/(SUM(G197:H197))</f>
        <v>0.49516862327925737</v>
      </c>
      <c r="K197" s="5">
        <f t="shared" ref="K197:K260" si="15">($C$6*I197)+((($C$4+$C$5)/2)*J197)</f>
        <v>3348.2479135797776</v>
      </c>
      <c r="M197" s="5">
        <v>14177</v>
      </c>
      <c r="N197">
        <v>36598.067454099997</v>
      </c>
      <c r="O197">
        <f t="shared" si="11"/>
        <v>22421.067454099997</v>
      </c>
      <c r="P197">
        <f t="shared" si="12"/>
        <v>2051.2365145392864</v>
      </c>
    </row>
    <row r="198" spans="5:16" x14ac:dyDescent="0.25">
      <c r="E198" s="17">
        <v>2002</v>
      </c>
      <c r="F198" s="17" t="s">
        <v>1160</v>
      </c>
      <c r="G198">
        <v>45076</v>
      </c>
      <c r="H198" s="5">
        <v>44720</v>
      </c>
      <c r="I198" s="5">
        <f t="shared" si="13"/>
        <v>0.5019822709252082</v>
      </c>
      <c r="J198" s="5">
        <f t="shared" si="14"/>
        <v>0.49801772907479175</v>
      </c>
      <c r="K198" s="5">
        <f t="shared" si="15"/>
        <v>3353.7039511782264</v>
      </c>
      <c r="M198" s="5">
        <v>6536</v>
      </c>
      <c r="N198">
        <v>43086.806011599998</v>
      </c>
      <c r="O198">
        <f t="shared" si="11"/>
        <v>36550.806011599998</v>
      </c>
      <c r="P198">
        <f t="shared" si="12"/>
        <v>2844.9679585636995</v>
      </c>
    </row>
    <row r="199" spans="5:16" x14ac:dyDescent="0.25">
      <c r="E199" s="17">
        <v>2002</v>
      </c>
      <c r="F199" s="17" t="s">
        <v>1161</v>
      </c>
      <c r="G199">
        <v>43485</v>
      </c>
      <c r="H199" s="5">
        <v>52431</v>
      </c>
      <c r="I199" s="5">
        <f t="shared" si="13"/>
        <v>0.45336544476416862</v>
      </c>
      <c r="J199" s="5">
        <f t="shared" si="14"/>
        <v>0.54663455523583138</v>
      </c>
      <c r="K199" s="5">
        <f t="shared" si="15"/>
        <v>3446.8051732766171</v>
      </c>
      <c r="M199" s="5">
        <v>6261</v>
      </c>
      <c r="N199">
        <v>42222.2472518</v>
      </c>
      <c r="O199">
        <f t="shared" si="11"/>
        <v>35961.2472518</v>
      </c>
      <c r="P199">
        <f t="shared" si="12"/>
        <v>2935.6896217716012</v>
      </c>
    </row>
    <row r="200" spans="5:16" x14ac:dyDescent="0.25">
      <c r="E200" s="17">
        <v>2002</v>
      </c>
      <c r="F200" s="17" t="s">
        <v>1162</v>
      </c>
      <c r="G200">
        <v>45182</v>
      </c>
      <c r="H200" s="5">
        <v>50926</v>
      </c>
      <c r="I200" s="5">
        <f t="shared" si="13"/>
        <v>0.47011695176260043</v>
      </c>
      <c r="J200" s="5">
        <f t="shared" si="14"/>
        <v>0.52988304823739962</v>
      </c>
      <c r="K200" s="5">
        <f t="shared" si="15"/>
        <v>3414.7260373746203</v>
      </c>
      <c r="M200" s="5">
        <v>21529</v>
      </c>
      <c r="N200">
        <v>44132.571984100003</v>
      </c>
      <c r="O200">
        <f t="shared" si="11"/>
        <v>22603.571984100003</v>
      </c>
      <c r="P200">
        <f t="shared" si="12"/>
        <v>1748.9351361526324</v>
      </c>
    </row>
    <row r="201" spans="5:16" x14ac:dyDescent="0.25">
      <c r="E201" s="17">
        <v>2002</v>
      </c>
      <c r="F201" s="17" t="s">
        <v>1163</v>
      </c>
      <c r="G201">
        <v>43762</v>
      </c>
      <c r="H201" s="5">
        <v>48605</v>
      </c>
      <c r="I201" s="5">
        <f t="shared" si="13"/>
        <v>0.47378392716013296</v>
      </c>
      <c r="J201" s="5">
        <f t="shared" si="14"/>
        <v>0.52621607283986704</v>
      </c>
      <c r="K201" s="5">
        <f t="shared" si="15"/>
        <v>3407.7037794883454</v>
      </c>
      <c r="M201" s="5">
        <v>26149</v>
      </c>
      <c r="N201">
        <v>14830.3372067</v>
      </c>
      <c r="O201">
        <f t="shared" si="11"/>
        <v>0</v>
      </c>
      <c r="P201">
        <f t="shared" si="12"/>
        <v>0</v>
      </c>
    </row>
    <row r="202" spans="5:16" x14ac:dyDescent="0.25">
      <c r="E202" s="17">
        <v>2002</v>
      </c>
      <c r="F202" s="17" t="s">
        <v>1164</v>
      </c>
      <c r="G202">
        <v>44832</v>
      </c>
      <c r="H202" s="5">
        <v>56853</v>
      </c>
      <c r="I202" s="5">
        <f t="shared" si="13"/>
        <v>0.44089098687121997</v>
      </c>
      <c r="J202" s="5">
        <f t="shared" si="14"/>
        <v>0.55910901312878003</v>
      </c>
      <c r="K202" s="5">
        <f t="shared" si="15"/>
        <v>3470.6937601416139</v>
      </c>
      <c r="M202" s="5">
        <v>25873</v>
      </c>
      <c r="N202">
        <v>46253.588898200003</v>
      </c>
      <c r="O202">
        <f t="shared" si="11"/>
        <v>20380.588898200003</v>
      </c>
      <c r="P202">
        <f t="shared" si="12"/>
        <v>1529.2820384743573</v>
      </c>
    </row>
    <row r="203" spans="5:16" x14ac:dyDescent="0.25">
      <c r="E203" s="17">
        <v>2002</v>
      </c>
      <c r="F203" s="17" t="s">
        <v>1165</v>
      </c>
      <c r="G203">
        <v>45907</v>
      </c>
      <c r="H203" s="5">
        <v>54581</v>
      </c>
      <c r="I203" s="5">
        <f t="shared" si="13"/>
        <v>0.45684061778520818</v>
      </c>
      <c r="J203" s="5">
        <f t="shared" si="14"/>
        <v>0.54315938221479176</v>
      </c>
      <c r="K203" s="5">
        <f t="shared" si="15"/>
        <v>3440.1502169413261</v>
      </c>
      <c r="M203" s="5">
        <v>24729</v>
      </c>
      <c r="N203">
        <v>45101.603154999997</v>
      </c>
      <c r="O203">
        <f t="shared" si="11"/>
        <v>20372.603154999997</v>
      </c>
      <c r="P203">
        <f t="shared" si="12"/>
        <v>1553.9317953393665</v>
      </c>
    </row>
    <row r="204" spans="5:16" x14ac:dyDescent="0.25">
      <c r="E204" s="17">
        <v>2002</v>
      </c>
      <c r="F204" s="17" t="s">
        <v>1166</v>
      </c>
      <c r="G204">
        <v>43476</v>
      </c>
      <c r="H204" s="5">
        <v>53125</v>
      </c>
      <c r="I204" s="5">
        <f t="shared" si="13"/>
        <v>0.45005745282139936</v>
      </c>
      <c r="J204" s="5">
        <f t="shared" si="14"/>
        <v>0.54994254717860058</v>
      </c>
      <c r="K204" s="5">
        <f t="shared" si="15"/>
        <v>3453.1399778470204</v>
      </c>
      <c r="M204" s="5">
        <v>24096</v>
      </c>
      <c r="N204">
        <v>0</v>
      </c>
      <c r="O204">
        <f t="shared" si="11"/>
        <v>0</v>
      </c>
      <c r="P204">
        <v>0</v>
      </c>
    </row>
    <row r="205" spans="5:16" x14ac:dyDescent="0.25">
      <c r="E205" s="17">
        <v>2002</v>
      </c>
      <c r="F205" s="17" t="s">
        <v>1167</v>
      </c>
      <c r="G205">
        <v>23951</v>
      </c>
      <c r="H205" s="5">
        <v>55530</v>
      </c>
      <c r="I205" s="5">
        <f t="shared" si="13"/>
        <v>0.30134245920408653</v>
      </c>
      <c r="J205" s="5">
        <f t="shared" si="14"/>
        <v>0.69865754079591347</v>
      </c>
      <c r="K205" s="5">
        <f t="shared" si="15"/>
        <v>3737.9291906241742</v>
      </c>
      <c r="M205" s="5">
        <v>7494</v>
      </c>
      <c r="N205">
        <v>0</v>
      </c>
      <c r="O205">
        <f t="shared" si="11"/>
        <v>0</v>
      </c>
      <c r="P205">
        <v>0</v>
      </c>
    </row>
    <row r="206" spans="5:16" x14ac:dyDescent="0.25">
      <c r="E206" s="17">
        <v>2002</v>
      </c>
      <c r="F206" s="17" t="s">
        <v>1168</v>
      </c>
      <c r="G206">
        <v>35940</v>
      </c>
      <c r="H206" s="5">
        <v>46531</v>
      </c>
      <c r="I206" s="5">
        <f t="shared" si="13"/>
        <v>0.43578955026615418</v>
      </c>
      <c r="J206" s="5">
        <f t="shared" si="14"/>
        <v>0.56421044973384582</v>
      </c>
      <c r="K206" s="5">
        <f t="shared" si="15"/>
        <v>3480.4630112403147</v>
      </c>
      <c r="M206" s="5">
        <v>5115</v>
      </c>
      <c r="N206">
        <v>22153.214865999998</v>
      </c>
      <c r="O206">
        <f t="shared" si="11"/>
        <v>17038.214865999998</v>
      </c>
      <c r="P206">
        <f t="shared" si="12"/>
        <v>2676.8519592924104</v>
      </c>
    </row>
    <row r="207" spans="5:16" x14ac:dyDescent="0.25">
      <c r="E207" s="17">
        <v>2002</v>
      </c>
      <c r="F207" s="17" t="s">
        <v>1169</v>
      </c>
      <c r="G207">
        <v>38857</v>
      </c>
      <c r="H207" s="5">
        <v>41389</v>
      </c>
      <c r="I207" s="5">
        <f t="shared" si="13"/>
        <v>0.48422351269845226</v>
      </c>
      <c r="J207" s="5">
        <f t="shared" si="14"/>
        <v>0.51577648730154779</v>
      </c>
      <c r="K207" s="5">
        <f t="shared" si="15"/>
        <v>3387.7119731824641</v>
      </c>
      <c r="M207" s="5">
        <v>8442</v>
      </c>
      <c r="N207">
        <v>37172.8235909</v>
      </c>
      <c r="O207">
        <f t="shared" si="11"/>
        <v>28730.8235909</v>
      </c>
      <c r="P207">
        <f t="shared" si="12"/>
        <v>2618.3578667430629</v>
      </c>
    </row>
    <row r="208" spans="5:16" x14ac:dyDescent="0.25">
      <c r="E208" s="17">
        <v>2003</v>
      </c>
      <c r="F208" s="17" t="s">
        <v>1158</v>
      </c>
      <c r="G208">
        <v>23850</v>
      </c>
      <c r="H208" s="5">
        <v>37918</v>
      </c>
      <c r="I208" s="5">
        <f t="shared" si="13"/>
        <v>0.38612226395544619</v>
      </c>
      <c r="J208" s="5">
        <f t="shared" si="14"/>
        <v>0.61387773604455387</v>
      </c>
      <c r="K208" s="5">
        <f t="shared" si="15"/>
        <v>3575.5758645253209</v>
      </c>
      <c r="M208" s="5">
        <v>12786</v>
      </c>
      <c r="N208">
        <v>37374.783042100004</v>
      </c>
      <c r="O208">
        <f t="shared" si="11"/>
        <v>24588.783042100004</v>
      </c>
      <c r="P208">
        <f t="shared" si="12"/>
        <v>2352.3630648062299</v>
      </c>
    </row>
    <row r="209" spans="5:16" x14ac:dyDescent="0.25">
      <c r="E209" s="17">
        <v>2003</v>
      </c>
      <c r="F209" s="17" t="s">
        <v>1159</v>
      </c>
      <c r="G209">
        <v>1699</v>
      </c>
      <c r="H209" s="5">
        <v>38903</v>
      </c>
      <c r="I209" s="5">
        <f t="shared" si="13"/>
        <v>4.1845229299049311E-2</v>
      </c>
      <c r="J209" s="5">
        <f t="shared" si="14"/>
        <v>0.95815477070095068</v>
      </c>
      <c r="K209" s="5">
        <f t="shared" si="15"/>
        <v>4234.8663858923201</v>
      </c>
      <c r="M209" s="5">
        <v>14134</v>
      </c>
      <c r="N209">
        <v>37536.547276899997</v>
      </c>
      <c r="O209">
        <f t="shared" si="11"/>
        <v>23402.547276899997</v>
      </c>
      <c r="P209">
        <f t="shared" si="12"/>
        <v>2640.2710956899841</v>
      </c>
    </row>
    <row r="210" spans="5:16" x14ac:dyDescent="0.25">
      <c r="E210" s="17">
        <v>2003</v>
      </c>
      <c r="F210" s="17" t="s">
        <v>1160</v>
      </c>
      <c r="G210">
        <v>33031</v>
      </c>
      <c r="H210" s="5">
        <v>49311</v>
      </c>
      <c r="I210" s="5">
        <f t="shared" si="13"/>
        <v>0.40114400913264192</v>
      </c>
      <c r="J210" s="5">
        <f t="shared" si="14"/>
        <v>0.59885599086735808</v>
      </c>
      <c r="K210" s="5">
        <f t="shared" si="15"/>
        <v>3546.8092225109904</v>
      </c>
      <c r="M210" s="5">
        <v>15768</v>
      </c>
      <c r="N210">
        <v>43086.806011599998</v>
      </c>
      <c r="O210">
        <f t="shared" si="11"/>
        <v>27318.806011599998</v>
      </c>
      <c r="P210">
        <f t="shared" si="12"/>
        <v>2248.8228318396405</v>
      </c>
    </row>
    <row r="211" spans="5:16" x14ac:dyDescent="0.25">
      <c r="E211" s="17">
        <v>2003</v>
      </c>
      <c r="F211" s="17" t="s">
        <v>1161</v>
      </c>
      <c r="G211">
        <v>34254</v>
      </c>
      <c r="H211" s="5">
        <v>54810</v>
      </c>
      <c r="I211" s="5">
        <f t="shared" si="13"/>
        <v>0.38459983831851252</v>
      </c>
      <c r="J211" s="5">
        <f t="shared" si="14"/>
        <v>0.61540016168148748</v>
      </c>
      <c r="K211" s="5">
        <f t="shared" si="15"/>
        <v>3578.4913096200485</v>
      </c>
      <c r="M211" s="5">
        <v>11827</v>
      </c>
      <c r="N211">
        <v>42269.121570099996</v>
      </c>
      <c r="O211">
        <f t="shared" si="11"/>
        <v>30442.121570099996</v>
      </c>
      <c r="P211">
        <f t="shared" si="12"/>
        <v>2577.2209934464022</v>
      </c>
    </row>
    <row r="212" spans="5:16" x14ac:dyDescent="0.25">
      <c r="E212" s="17">
        <v>2003</v>
      </c>
      <c r="F212" s="17" t="s">
        <v>1162</v>
      </c>
      <c r="G212">
        <v>21977</v>
      </c>
      <c r="H212" s="5">
        <v>58449</v>
      </c>
      <c r="I212" s="5">
        <f t="shared" si="13"/>
        <v>0.27325740432198542</v>
      </c>
      <c r="J212" s="5">
        <f t="shared" si="14"/>
        <v>0.72674259567801458</v>
      </c>
      <c r="K212" s="5">
        <f t="shared" si="15"/>
        <v>3791.712070723398</v>
      </c>
      <c r="M212" s="5">
        <v>19964</v>
      </c>
      <c r="N212">
        <v>44245.2149393</v>
      </c>
      <c r="O212">
        <f t="shared" si="11"/>
        <v>24281.2149393</v>
      </c>
      <c r="P212">
        <f t="shared" si="12"/>
        <v>2080.8436777509237</v>
      </c>
    </row>
    <row r="213" spans="5:16" x14ac:dyDescent="0.25">
      <c r="E213" s="17">
        <v>2003</v>
      </c>
      <c r="F213" s="17" t="s">
        <v>1163</v>
      </c>
      <c r="G213">
        <v>14176</v>
      </c>
      <c r="H213" s="5">
        <v>53675</v>
      </c>
      <c r="I213" s="5">
        <f t="shared" si="13"/>
        <v>0.20892838720136769</v>
      </c>
      <c r="J213" s="5">
        <f t="shared" si="14"/>
        <v>0.79107161279863225</v>
      </c>
      <c r="K213" s="5">
        <f t="shared" si="15"/>
        <v>3914.9021385093806</v>
      </c>
      <c r="M213" s="5">
        <v>33144</v>
      </c>
      <c r="N213">
        <v>45429.560230000003</v>
      </c>
      <c r="O213">
        <f t="shared" si="11"/>
        <v>12285.560230000003</v>
      </c>
      <c r="P213">
        <f t="shared" si="12"/>
        <v>1058.7107991736948</v>
      </c>
    </row>
    <row r="214" spans="5:16" x14ac:dyDescent="0.25">
      <c r="E214" s="17">
        <v>2003</v>
      </c>
      <c r="F214" s="17" t="s">
        <v>1164</v>
      </c>
      <c r="G214">
        <v>20656</v>
      </c>
      <c r="H214" s="5">
        <v>65555</v>
      </c>
      <c r="I214" s="5">
        <f t="shared" si="13"/>
        <v>0.23959819512591202</v>
      </c>
      <c r="J214" s="5">
        <f t="shared" si="14"/>
        <v>0.76040180487408804</v>
      </c>
      <c r="K214" s="5">
        <f t="shared" si="15"/>
        <v>3856.1694563338788</v>
      </c>
      <c r="M214" s="5">
        <v>26870</v>
      </c>
      <c r="N214">
        <v>46329.588898200003</v>
      </c>
      <c r="O214">
        <f t="shared" si="11"/>
        <v>19459.588898200003</v>
      </c>
      <c r="P214">
        <f t="shared" si="12"/>
        <v>1619.6878523342157</v>
      </c>
    </row>
    <row r="215" spans="5:16" x14ac:dyDescent="0.25">
      <c r="E215" s="17">
        <v>2003</v>
      </c>
      <c r="F215" s="17" t="s">
        <v>1165</v>
      </c>
      <c r="G215">
        <v>25207</v>
      </c>
      <c r="H215" s="5">
        <v>67865</v>
      </c>
      <c r="I215" s="5">
        <f t="shared" si="13"/>
        <v>0.27083333333333331</v>
      </c>
      <c r="J215" s="5">
        <f t="shared" si="14"/>
        <v>0.72916666666666663</v>
      </c>
      <c r="K215" s="5">
        <f t="shared" si="15"/>
        <v>3796.3541666666665</v>
      </c>
      <c r="M215" s="5">
        <v>33973</v>
      </c>
      <c r="N215">
        <v>46017.123332100004</v>
      </c>
      <c r="O215">
        <f t="shared" si="11"/>
        <v>12044.123332100004</v>
      </c>
      <c r="P215">
        <f t="shared" si="12"/>
        <v>993.62486146042306</v>
      </c>
    </row>
    <row r="216" spans="5:16" x14ac:dyDescent="0.25">
      <c r="E216" s="17">
        <v>2003</v>
      </c>
      <c r="F216" s="17" t="s">
        <v>1166</v>
      </c>
      <c r="G216">
        <v>22665</v>
      </c>
      <c r="H216" s="5">
        <v>61680</v>
      </c>
      <c r="I216" s="5">
        <f t="shared" si="13"/>
        <v>0.26871776631691269</v>
      </c>
      <c r="J216" s="5">
        <f t="shared" si="14"/>
        <v>0.73128223368308731</v>
      </c>
      <c r="K216" s="5">
        <f t="shared" si="15"/>
        <v>3800.4054775031127</v>
      </c>
      <c r="M216" s="5">
        <v>29243</v>
      </c>
      <c r="N216">
        <v>43346.0467192</v>
      </c>
      <c r="O216">
        <f t="shared" si="11"/>
        <v>14103.0467192</v>
      </c>
      <c r="P216">
        <f t="shared" si="12"/>
        <v>1236.4979059875654</v>
      </c>
    </row>
    <row r="217" spans="5:16" x14ac:dyDescent="0.25">
      <c r="E217" s="17">
        <v>2003</v>
      </c>
      <c r="F217" s="17" t="s">
        <v>1167</v>
      </c>
      <c r="G217">
        <v>23252</v>
      </c>
      <c r="H217" s="5">
        <v>62368</v>
      </c>
      <c r="I217" s="5">
        <f t="shared" si="13"/>
        <v>0.27157206260219574</v>
      </c>
      <c r="J217" s="5">
        <f t="shared" si="14"/>
        <v>0.7284279373978042</v>
      </c>
      <c r="K217" s="5">
        <f t="shared" si="15"/>
        <v>3794.939500116795</v>
      </c>
      <c r="M217" s="5">
        <v>16063</v>
      </c>
      <c r="N217">
        <v>43738.4110334</v>
      </c>
      <c r="O217">
        <f t="shared" si="11"/>
        <v>27675.4110334</v>
      </c>
      <c r="P217">
        <f t="shared" si="12"/>
        <v>2401.2420211702788</v>
      </c>
    </row>
    <row r="218" spans="5:16" x14ac:dyDescent="0.25">
      <c r="E218" s="17">
        <v>2003</v>
      </c>
      <c r="F218" s="17" t="s">
        <v>1168</v>
      </c>
      <c r="G218">
        <v>27545</v>
      </c>
      <c r="H218" s="5">
        <v>47856</v>
      </c>
      <c r="I218" s="5">
        <f t="shared" si="13"/>
        <v>0.36531345738120186</v>
      </c>
      <c r="J218" s="5">
        <f t="shared" si="14"/>
        <v>0.6346865426187982</v>
      </c>
      <c r="K218" s="5">
        <f t="shared" si="15"/>
        <v>3615.4247291149986</v>
      </c>
      <c r="M218" s="5">
        <v>14500</v>
      </c>
      <c r="N218">
        <v>22153.214865999998</v>
      </c>
      <c r="O218">
        <f t="shared" si="11"/>
        <v>7653.2148659999984</v>
      </c>
      <c r="P218">
        <f t="shared" si="12"/>
        <v>1249.0115972392487</v>
      </c>
    </row>
    <row r="219" spans="5:16" x14ac:dyDescent="0.25">
      <c r="E219" s="17">
        <v>2003</v>
      </c>
      <c r="F219" s="17" t="s">
        <v>1169</v>
      </c>
      <c r="G219">
        <v>30918</v>
      </c>
      <c r="H219" s="5">
        <v>46118</v>
      </c>
      <c r="I219" s="5">
        <f t="shared" si="13"/>
        <v>0.40134482579573189</v>
      </c>
      <c r="J219" s="5">
        <f t="shared" si="14"/>
        <v>0.59865517420426817</v>
      </c>
      <c r="K219" s="5">
        <f t="shared" si="15"/>
        <v>3546.4246586011741</v>
      </c>
      <c r="M219" s="5">
        <v>23068</v>
      </c>
      <c r="N219">
        <v>37172.8235909</v>
      </c>
      <c r="O219">
        <f t="shared" si="11"/>
        <v>14104.8235909</v>
      </c>
      <c r="P219">
        <f t="shared" si="12"/>
        <v>1345.6522630213315</v>
      </c>
    </row>
    <row r="220" spans="5:16" x14ac:dyDescent="0.25">
      <c r="E220" s="17">
        <v>2004</v>
      </c>
      <c r="F220" s="17" t="s">
        <v>1158</v>
      </c>
      <c r="G220">
        <v>24600</v>
      </c>
      <c r="H220" s="5">
        <v>55246</v>
      </c>
      <c r="I220" s="5">
        <f t="shared" si="13"/>
        <v>0.30809307917741652</v>
      </c>
      <c r="J220" s="5">
        <f t="shared" si="14"/>
        <v>0.69190692082258343</v>
      </c>
      <c r="K220" s="5">
        <f t="shared" si="15"/>
        <v>3725.0017533752471</v>
      </c>
      <c r="M220" s="5">
        <v>5656</v>
      </c>
      <c r="N220">
        <v>37374.783042100004</v>
      </c>
      <c r="O220">
        <f t="shared" si="11"/>
        <v>31718.783042100004</v>
      </c>
      <c r="P220">
        <f t="shared" si="12"/>
        <v>3161.2898545434032</v>
      </c>
    </row>
    <row r="221" spans="5:16" x14ac:dyDescent="0.25">
      <c r="E221" s="17">
        <v>2004</v>
      </c>
      <c r="F221" s="17" t="s">
        <v>1159</v>
      </c>
      <c r="G221">
        <v>23799</v>
      </c>
      <c r="H221" s="5">
        <v>48654</v>
      </c>
      <c r="I221" s="5">
        <f t="shared" si="13"/>
        <v>0.32847501138669205</v>
      </c>
      <c r="J221" s="5">
        <f t="shared" si="14"/>
        <v>0.67152498861330789</v>
      </c>
      <c r="K221" s="5">
        <f t="shared" si="15"/>
        <v>3685.9703531944842</v>
      </c>
      <c r="M221" s="5">
        <v>13702</v>
      </c>
      <c r="N221">
        <v>37536.547276899997</v>
      </c>
      <c r="O221">
        <f t="shared" si="11"/>
        <v>23834.547276899997</v>
      </c>
      <c r="P221">
        <f t="shared" si="12"/>
        <v>2340.4772419899887</v>
      </c>
    </row>
    <row r="222" spans="5:16" x14ac:dyDescent="0.25">
      <c r="E222" s="17">
        <v>2004</v>
      </c>
      <c r="F222" s="17" t="s">
        <v>1160</v>
      </c>
      <c r="G222">
        <v>23532</v>
      </c>
      <c r="H222" s="5">
        <v>59232</v>
      </c>
      <c r="I222" s="5">
        <f t="shared" si="13"/>
        <v>0.28432651877627957</v>
      </c>
      <c r="J222" s="5">
        <f t="shared" si="14"/>
        <v>0.71567348122372043</v>
      </c>
      <c r="K222" s="5">
        <f t="shared" si="15"/>
        <v>3770.5147165434246</v>
      </c>
      <c r="M222" s="5">
        <v>15383</v>
      </c>
      <c r="N222">
        <v>43086.806011599998</v>
      </c>
      <c r="O222">
        <f t="shared" si="11"/>
        <v>27703.806011599998</v>
      </c>
      <c r="P222">
        <f t="shared" si="12"/>
        <v>2424.3525556960408</v>
      </c>
    </row>
    <row r="223" spans="5:16" x14ac:dyDescent="0.25">
      <c r="E223" s="17">
        <v>2004</v>
      </c>
      <c r="F223" s="17" t="s">
        <v>1161</v>
      </c>
      <c r="G223">
        <v>29147</v>
      </c>
      <c r="H223" s="5">
        <v>62351</v>
      </c>
      <c r="I223" s="5">
        <f t="shared" si="13"/>
        <v>0.31855341100351919</v>
      </c>
      <c r="J223" s="5">
        <f t="shared" si="14"/>
        <v>0.68144658899648081</v>
      </c>
      <c r="K223" s="5">
        <f t="shared" si="15"/>
        <v>3704.9702179282604</v>
      </c>
      <c r="M223" s="5">
        <v>14833</v>
      </c>
      <c r="N223">
        <v>41799.666234600001</v>
      </c>
      <c r="O223">
        <f t="shared" si="11"/>
        <v>26966.666234600001</v>
      </c>
      <c r="P223">
        <f t="shared" si="12"/>
        <v>2390.2271064859069</v>
      </c>
    </row>
    <row r="224" spans="5:16" x14ac:dyDescent="0.25">
      <c r="E224" s="17">
        <v>2004</v>
      </c>
      <c r="F224" s="17" t="s">
        <v>1162</v>
      </c>
      <c r="G224">
        <v>27763</v>
      </c>
      <c r="H224" s="5">
        <v>72466</v>
      </c>
      <c r="I224" s="5">
        <f t="shared" si="13"/>
        <v>0.27699567989304491</v>
      </c>
      <c r="J224" s="5">
        <f t="shared" si="14"/>
        <v>0.72300432010695503</v>
      </c>
      <c r="K224" s="5">
        <f t="shared" si="15"/>
        <v>3784.5532730048189</v>
      </c>
      <c r="M224" s="5">
        <v>16399</v>
      </c>
      <c r="N224">
        <v>25021.474309099998</v>
      </c>
      <c r="O224">
        <f t="shared" si="11"/>
        <v>8622.4743090999982</v>
      </c>
      <c r="P224">
        <f t="shared" si="12"/>
        <v>1304.1682901968904</v>
      </c>
    </row>
    <row r="225" spans="5:16" x14ac:dyDescent="0.25">
      <c r="E225" s="17">
        <v>2004</v>
      </c>
      <c r="F225" s="17" t="s">
        <v>1163</v>
      </c>
      <c r="G225">
        <v>28578</v>
      </c>
      <c r="H225" s="5">
        <v>66825</v>
      </c>
      <c r="I225" s="5">
        <f t="shared" si="13"/>
        <v>0.29955032860601866</v>
      </c>
      <c r="J225" s="5">
        <f t="shared" si="14"/>
        <v>0.70044967139398129</v>
      </c>
      <c r="K225" s="5">
        <f t="shared" si="15"/>
        <v>3741.3611207194745</v>
      </c>
      <c r="M225" s="5">
        <v>15038</v>
      </c>
      <c r="N225">
        <v>45429.560230000003</v>
      </c>
      <c r="O225">
        <f t="shared" si="11"/>
        <v>30391.560230000003</v>
      </c>
      <c r="P225">
        <f t="shared" si="12"/>
        <v>2502.9034238248933</v>
      </c>
    </row>
    <row r="226" spans="5:16" x14ac:dyDescent="0.25">
      <c r="E226" s="17">
        <v>2004</v>
      </c>
      <c r="F226" s="17" t="s">
        <v>1164</v>
      </c>
      <c r="G226">
        <v>21227</v>
      </c>
      <c r="H226" s="5">
        <v>68023</v>
      </c>
      <c r="I226" s="5">
        <f t="shared" si="13"/>
        <v>0.23783753501400559</v>
      </c>
      <c r="J226" s="5">
        <f t="shared" si="14"/>
        <v>0.76216246498599438</v>
      </c>
      <c r="K226" s="5">
        <f t="shared" si="15"/>
        <v>3859.5411204481788</v>
      </c>
      <c r="M226" s="5">
        <v>28689</v>
      </c>
      <c r="N226">
        <v>46329.588898200003</v>
      </c>
      <c r="O226">
        <f t="shared" si="11"/>
        <v>17640.588898200003</v>
      </c>
      <c r="P226">
        <f t="shared" si="12"/>
        <v>1469.5700924764685</v>
      </c>
    </row>
    <row r="227" spans="5:16" x14ac:dyDescent="0.25">
      <c r="E227" s="17">
        <v>2004</v>
      </c>
      <c r="F227" s="17" t="s">
        <v>1165</v>
      </c>
      <c r="G227">
        <v>17738</v>
      </c>
      <c r="H227" s="5">
        <v>66590</v>
      </c>
      <c r="I227" s="5">
        <f t="shared" si="13"/>
        <v>0.21034531828099801</v>
      </c>
      <c r="J227" s="5">
        <f t="shared" si="14"/>
        <v>0.78965468171900199</v>
      </c>
      <c r="K227" s="5">
        <f t="shared" si="15"/>
        <v>3912.1887154918886</v>
      </c>
      <c r="M227" s="5">
        <v>31103</v>
      </c>
      <c r="N227">
        <v>46017.123332100004</v>
      </c>
      <c r="O227">
        <f t="shared" si="11"/>
        <v>14914.123332100004</v>
      </c>
      <c r="P227">
        <f t="shared" si="12"/>
        <v>1267.9381233853683</v>
      </c>
    </row>
    <row r="228" spans="5:16" x14ac:dyDescent="0.25">
      <c r="E228" s="17">
        <v>2004</v>
      </c>
      <c r="F228" s="17" t="s">
        <v>1166</v>
      </c>
      <c r="G228">
        <v>17186</v>
      </c>
      <c r="H228" s="5">
        <v>68558</v>
      </c>
      <c r="I228" s="5">
        <f t="shared" si="13"/>
        <v>0.20043384959880575</v>
      </c>
      <c r="J228" s="5">
        <f t="shared" si="14"/>
        <v>0.79956615040119428</v>
      </c>
      <c r="K228" s="5">
        <f t="shared" si="15"/>
        <v>3931.1691780182873</v>
      </c>
      <c r="M228" s="5">
        <v>18290</v>
      </c>
      <c r="N228">
        <v>43346.0467192</v>
      </c>
      <c r="O228">
        <f t="shared" si="11"/>
        <v>25056.0467192</v>
      </c>
      <c r="P228">
        <f t="shared" si="12"/>
        <v>2272.4000466200578</v>
      </c>
    </row>
    <row r="229" spans="5:16" x14ac:dyDescent="0.25">
      <c r="E229" s="17">
        <v>2004</v>
      </c>
      <c r="F229" s="17" t="s">
        <v>1167</v>
      </c>
      <c r="G229">
        <v>15365</v>
      </c>
      <c r="H229" s="5">
        <v>60371</v>
      </c>
      <c r="I229" s="5">
        <f t="shared" si="13"/>
        <v>0.20287577902186543</v>
      </c>
      <c r="J229" s="5">
        <f t="shared" si="14"/>
        <v>0.79712422097813462</v>
      </c>
      <c r="K229" s="5">
        <f t="shared" si="15"/>
        <v>3926.4928831731281</v>
      </c>
      <c r="M229" s="5">
        <v>15570</v>
      </c>
      <c r="N229">
        <v>43738.4110334</v>
      </c>
      <c r="O229">
        <f t="shared" si="11"/>
        <v>28168.4110334</v>
      </c>
      <c r="P229">
        <f t="shared" si="12"/>
        <v>2528.7399070917463</v>
      </c>
    </row>
    <row r="230" spans="5:16" x14ac:dyDescent="0.25">
      <c r="E230" s="17">
        <v>2004</v>
      </c>
      <c r="F230" s="17" t="s">
        <v>1168</v>
      </c>
      <c r="G230">
        <v>38482</v>
      </c>
      <c r="H230" s="5">
        <v>55485</v>
      </c>
      <c r="I230" s="5">
        <f t="shared" si="13"/>
        <v>0.4095267487522215</v>
      </c>
      <c r="J230" s="5">
        <f t="shared" si="14"/>
        <v>0.5904732512477785</v>
      </c>
      <c r="K230" s="5">
        <f t="shared" si="15"/>
        <v>3530.7562761394956</v>
      </c>
      <c r="M230" s="5">
        <v>13613</v>
      </c>
      <c r="N230">
        <v>24337.785543599999</v>
      </c>
      <c r="O230">
        <f t="shared" si="11"/>
        <v>10724.785543599999</v>
      </c>
      <c r="P230">
        <f t="shared" si="12"/>
        <v>1555.877127788787</v>
      </c>
    </row>
    <row r="231" spans="5:16" x14ac:dyDescent="0.25">
      <c r="E231" s="17">
        <v>2004</v>
      </c>
      <c r="F231" s="17" t="s">
        <v>1169</v>
      </c>
      <c r="G231">
        <v>38717</v>
      </c>
      <c r="H231" s="5">
        <v>60525</v>
      </c>
      <c r="I231" s="5">
        <f t="shared" si="13"/>
        <v>0.39012716390238006</v>
      </c>
      <c r="J231" s="5">
        <f t="shared" si="14"/>
        <v>0.60987283609762</v>
      </c>
      <c r="K231" s="5">
        <f t="shared" si="15"/>
        <v>3567.9064811269423</v>
      </c>
      <c r="M231" s="5">
        <v>14914</v>
      </c>
      <c r="N231">
        <v>7097.1592972500002</v>
      </c>
      <c r="O231">
        <f t="shared" si="11"/>
        <v>0</v>
      </c>
      <c r="P231">
        <f t="shared" si="12"/>
        <v>0</v>
      </c>
    </row>
    <row r="232" spans="5:16" x14ac:dyDescent="0.25">
      <c r="E232" s="17">
        <v>2005</v>
      </c>
      <c r="F232" s="17" t="s">
        <v>1158</v>
      </c>
      <c r="G232">
        <v>1130</v>
      </c>
      <c r="H232" s="5">
        <v>49380</v>
      </c>
      <c r="I232" s="5">
        <f t="shared" si="13"/>
        <v>2.237180756285884E-2</v>
      </c>
      <c r="J232" s="5">
        <f t="shared" si="14"/>
        <v>0.97762819243714116</v>
      </c>
      <c r="K232" s="5">
        <f t="shared" si="15"/>
        <v>4272.1579885171259</v>
      </c>
      <c r="M232" s="5">
        <v>4068</v>
      </c>
      <c r="N232">
        <v>37374.783042100004</v>
      </c>
      <c r="O232">
        <f t="shared" si="11"/>
        <v>33306.783042100004</v>
      </c>
      <c r="P232">
        <f t="shared" si="12"/>
        <v>3807.1616117432109</v>
      </c>
    </row>
    <row r="233" spans="5:16" x14ac:dyDescent="0.25">
      <c r="E233" s="17">
        <v>2005</v>
      </c>
      <c r="F233" s="17" t="s">
        <v>1159</v>
      </c>
      <c r="G233">
        <v>18552</v>
      </c>
      <c r="H233" s="5">
        <v>41058</v>
      </c>
      <c r="I233" s="5">
        <f t="shared" si="13"/>
        <v>0.31122294916960241</v>
      </c>
      <c r="J233" s="5">
        <f t="shared" si="14"/>
        <v>0.68877705083039753</v>
      </c>
      <c r="K233" s="5">
        <f t="shared" si="15"/>
        <v>3719.0080523402112</v>
      </c>
      <c r="M233" s="5">
        <v>16945</v>
      </c>
      <c r="N233">
        <v>37536.547276899997</v>
      </c>
      <c r="O233">
        <f t="shared" si="11"/>
        <v>20591.547276899997</v>
      </c>
      <c r="P233">
        <f t="shared" si="12"/>
        <v>2040.1484869670651</v>
      </c>
    </row>
    <row r="234" spans="5:16" x14ac:dyDescent="0.25">
      <c r="E234" s="17">
        <v>2005</v>
      </c>
      <c r="F234" s="17" t="s">
        <v>1160</v>
      </c>
      <c r="G234">
        <v>13124</v>
      </c>
      <c r="H234" s="5">
        <v>37204</v>
      </c>
      <c r="I234" s="5">
        <f t="shared" si="13"/>
        <v>0.26076935304403115</v>
      </c>
      <c r="J234" s="5">
        <f t="shared" si="14"/>
        <v>0.73923064695596885</v>
      </c>
      <c r="K234" s="5">
        <f t="shared" si="15"/>
        <v>3815.6266889206804</v>
      </c>
      <c r="M234" s="5">
        <v>34964</v>
      </c>
      <c r="N234">
        <v>43086.806011599998</v>
      </c>
      <c r="O234">
        <f t="shared" si="11"/>
        <v>8122.8060115999979</v>
      </c>
      <c r="P234">
        <f t="shared" si="12"/>
        <v>719.32914680290025</v>
      </c>
    </row>
    <row r="235" spans="5:16" x14ac:dyDescent="0.25">
      <c r="E235" s="17">
        <v>2005</v>
      </c>
      <c r="F235" s="17" t="s">
        <v>1161</v>
      </c>
      <c r="G235">
        <v>28955</v>
      </c>
      <c r="H235" s="5">
        <v>44886</v>
      </c>
      <c r="I235" s="5">
        <f t="shared" si="13"/>
        <v>0.3921263254831327</v>
      </c>
      <c r="J235" s="5">
        <f t="shared" si="14"/>
        <v>0.60787367451686736</v>
      </c>
      <c r="K235" s="5">
        <f t="shared" si="15"/>
        <v>3564.0780866998011</v>
      </c>
      <c r="M235" s="5">
        <v>35360</v>
      </c>
      <c r="N235">
        <v>42281.323299199998</v>
      </c>
      <c r="O235">
        <f t="shared" si="11"/>
        <v>6921.3232991999976</v>
      </c>
      <c r="P235">
        <f t="shared" si="12"/>
        <v>583.4286814317901</v>
      </c>
    </row>
    <row r="236" spans="5:16" x14ac:dyDescent="0.25">
      <c r="E236" s="17">
        <v>2005</v>
      </c>
      <c r="F236" s="17" t="s">
        <v>1162</v>
      </c>
      <c r="G236">
        <v>28136</v>
      </c>
      <c r="H236" s="5">
        <v>46033</v>
      </c>
      <c r="I236" s="5">
        <f t="shared" si="13"/>
        <v>0.37934986315037278</v>
      </c>
      <c r="J236" s="5">
        <f t="shared" si="14"/>
        <v>0.62065013684962722</v>
      </c>
      <c r="K236" s="5">
        <f t="shared" si="15"/>
        <v>3588.5450120670362</v>
      </c>
      <c r="M236" s="5">
        <v>43680</v>
      </c>
      <c r="N236">
        <v>44245.2149393</v>
      </c>
      <c r="O236">
        <f t="shared" si="11"/>
        <v>565.21493929999997</v>
      </c>
      <c r="P236">
        <f t="shared" si="12"/>
        <v>45.842228452351534</v>
      </c>
    </row>
    <row r="237" spans="5:16" x14ac:dyDescent="0.25">
      <c r="E237" s="17">
        <v>2005</v>
      </c>
      <c r="F237" s="17" t="s">
        <v>1163</v>
      </c>
      <c r="G237">
        <v>32774</v>
      </c>
      <c r="H237" s="5">
        <v>52665</v>
      </c>
      <c r="I237" s="5">
        <f t="shared" si="13"/>
        <v>0.38359531361556198</v>
      </c>
      <c r="J237" s="5">
        <f t="shared" si="14"/>
        <v>0.61640468638443802</v>
      </c>
      <c r="K237" s="5">
        <f t="shared" si="15"/>
        <v>3580.4149744261986</v>
      </c>
      <c r="M237" s="5">
        <v>40632</v>
      </c>
      <c r="N237">
        <v>45429.560230000003</v>
      </c>
      <c r="O237">
        <f t="shared" si="11"/>
        <v>4797.5602300000028</v>
      </c>
      <c r="P237">
        <f t="shared" si="12"/>
        <v>378.1074789462827</v>
      </c>
    </row>
    <row r="238" spans="5:16" x14ac:dyDescent="0.25">
      <c r="E238" s="17">
        <v>2005</v>
      </c>
      <c r="F238" s="17" t="s">
        <v>1164</v>
      </c>
      <c r="G238">
        <v>33477</v>
      </c>
      <c r="H238" s="5">
        <v>62983</v>
      </c>
      <c r="I238" s="5">
        <f t="shared" si="13"/>
        <v>0.34705577441426499</v>
      </c>
      <c r="J238" s="5">
        <f t="shared" si="14"/>
        <v>0.65294422558573506</v>
      </c>
      <c r="K238" s="5">
        <f t="shared" si="15"/>
        <v>3650.388191996683</v>
      </c>
      <c r="M238" s="5">
        <v>45714</v>
      </c>
      <c r="N238">
        <v>46329.588898200003</v>
      </c>
      <c r="O238">
        <f t="shared" si="11"/>
        <v>615.58889820000331</v>
      </c>
      <c r="P238">
        <f t="shared" si="12"/>
        <v>48.503310703904091</v>
      </c>
    </row>
    <row r="239" spans="5:16" x14ac:dyDescent="0.25">
      <c r="E239" s="17">
        <v>2005</v>
      </c>
      <c r="F239" s="17" t="s">
        <v>1165</v>
      </c>
      <c r="G239">
        <v>30068</v>
      </c>
      <c r="H239" s="5">
        <v>62823</v>
      </c>
      <c r="I239" s="5">
        <f t="shared" si="13"/>
        <v>0.32369120797493839</v>
      </c>
      <c r="J239" s="5">
        <f t="shared" si="14"/>
        <v>0.67630879202506167</v>
      </c>
      <c r="K239" s="5">
        <f t="shared" si="15"/>
        <v>3695.1313367279936</v>
      </c>
      <c r="M239" s="5">
        <v>46893</v>
      </c>
      <c r="N239">
        <v>46017.123332100004</v>
      </c>
      <c r="O239">
        <f t="shared" si="11"/>
        <v>0</v>
      </c>
      <c r="P239">
        <f t="shared" si="12"/>
        <v>0</v>
      </c>
    </row>
    <row r="240" spans="5:16" x14ac:dyDescent="0.25">
      <c r="E240" s="17">
        <v>2005</v>
      </c>
      <c r="F240" s="17" t="s">
        <v>1166</v>
      </c>
      <c r="G240">
        <v>28820</v>
      </c>
      <c r="H240" s="5">
        <v>62526</v>
      </c>
      <c r="I240" s="5">
        <f t="shared" si="13"/>
        <v>0.31550368926937139</v>
      </c>
      <c r="J240" s="5">
        <f t="shared" si="14"/>
        <v>0.68449631073062855</v>
      </c>
      <c r="K240" s="5">
        <f t="shared" si="15"/>
        <v>3710.8104350491535</v>
      </c>
      <c r="M240" s="5">
        <v>30888</v>
      </c>
      <c r="N240">
        <v>43346.0467192</v>
      </c>
      <c r="O240">
        <f t="shared" si="11"/>
        <v>12458.0467192</v>
      </c>
      <c r="P240">
        <f t="shared" si="12"/>
        <v>1066.5205541214914</v>
      </c>
    </row>
    <row r="241" spans="5:16" x14ac:dyDescent="0.25">
      <c r="E241" s="17">
        <v>2005</v>
      </c>
      <c r="F241" s="17" t="s">
        <v>1167</v>
      </c>
      <c r="G241">
        <v>33569</v>
      </c>
      <c r="H241" s="5">
        <v>57956</v>
      </c>
      <c r="I241" s="5">
        <f t="shared" si="13"/>
        <v>0.36677410543567329</v>
      </c>
      <c r="J241" s="5">
        <f t="shared" si="14"/>
        <v>0.63322589456432665</v>
      </c>
      <c r="K241" s="5">
        <f t="shared" si="15"/>
        <v>3612.6275880906851</v>
      </c>
      <c r="M241" s="5">
        <v>32552</v>
      </c>
      <c r="N241">
        <v>43738.4110334</v>
      </c>
      <c r="O241">
        <f t="shared" si="11"/>
        <v>11186.4110334</v>
      </c>
      <c r="P241">
        <f t="shared" si="12"/>
        <v>923.95530967329285</v>
      </c>
    </row>
    <row r="242" spans="5:16" x14ac:dyDescent="0.25">
      <c r="E242" s="17">
        <v>2005</v>
      </c>
      <c r="F242" s="17" t="s">
        <v>1168</v>
      </c>
      <c r="G242">
        <v>28080</v>
      </c>
      <c r="H242" s="5">
        <v>53308</v>
      </c>
      <c r="I242" s="5">
        <f t="shared" si="13"/>
        <v>0.34501400697891582</v>
      </c>
      <c r="J242" s="5">
        <f t="shared" si="14"/>
        <v>0.65498599302108418</v>
      </c>
      <c r="K242" s="5">
        <f t="shared" si="15"/>
        <v>3654.298176635376</v>
      </c>
      <c r="M242" s="5">
        <v>29735</v>
      </c>
      <c r="N242">
        <v>39389.214866000002</v>
      </c>
      <c r="O242">
        <f t="shared" si="11"/>
        <v>9654.2148660000021</v>
      </c>
      <c r="P242">
        <f t="shared" si="12"/>
        <v>895.66090366839012</v>
      </c>
    </row>
    <row r="243" spans="5:16" x14ac:dyDescent="0.25">
      <c r="E243" s="17">
        <v>2005</v>
      </c>
      <c r="F243" s="17" t="s">
        <v>1169</v>
      </c>
      <c r="G243">
        <v>15150</v>
      </c>
      <c r="H243" s="5">
        <v>58812</v>
      </c>
      <c r="I243" s="5">
        <f t="shared" si="13"/>
        <v>0.20483491522673805</v>
      </c>
      <c r="J243" s="5">
        <f t="shared" si="14"/>
        <v>0.79516508477326198</v>
      </c>
      <c r="K243" s="5">
        <f t="shared" si="15"/>
        <v>3922.7411373407967</v>
      </c>
      <c r="M243" s="5">
        <v>14963</v>
      </c>
      <c r="N243">
        <v>37172.8235909</v>
      </c>
      <c r="O243">
        <f t="shared" si="11"/>
        <v>22209.8235909</v>
      </c>
      <c r="P243">
        <f t="shared" si="12"/>
        <v>2343.7387918638915</v>
      </c>
    </row>
    <row r="244" spans="5:16" x14ac:dyDescent="0.25">
      <c r="E244" s="17">
        <v>2006</v>
      </c>
      <c r="F244" s="17" t="s">
        <v>1158</v>
      </c>
      <c r="G244">
        <v>15084</v>
      </c>
      <c r="H244" s="5">
        <v>56343</v>
      </c>
      <c r="I244" s="5">
        <f t="shared" si="13"/>
        <v>0.21118064597421143</v>
      </c>
      <c r="J244" s="5">
        <f t="shared" si="14"/>
        <v>0.78881935402578862</v>
      </c>
      <c r="K244" s="5">
        <f t="shared" si="15"/>
        <v>3910.589062959385</v>
      </c>
      <c r="M244" s="5">
        <v>9918</v>
      </c>
      <c r="N244">
        <v>25138.763089600001</v>
      </c>
      <c r="O244">
        <f t="shared" si="11"/>
        <v>15220.763089600001</v>
      </c>
      <c r="P244">
        <f t="shared" si="12"/>
        <v>2367.7437690922111</v>
      </c>
    </row>
    <row r="245" spans="5:16" x14ac:dyDescent="0.25">
      <c r="E245" s="17">
        <v>2006</v>
      </c>
      <c r="F245" s="17" t="s">
        <v>1159</v>
      </c>
      <c r="G245">
        <v>15943</v>
      </c>
      <c r="H245" s="5">
        <v>58558</v>
      </c>
      <c r="I245" s="5">
        <f t="shared" si="13"/>
        <v>0.21399712755533482</v>
      </c>
      <c r="J245" s="5">
        <f t="shared" si="14"/>
        <v>0.78600287244466516</v>
      </c>
      <c r="K245" s="5">
        <f t="shared" si="15"/>
        <v>3905.1955007315337</v>
      </c>
      <c r="M245" s="5">
        <v>13201</v>
      </c>
      <c r="N245">
        <v>25812.903417099998</v>
      </c>
      <c r="O245">
        <f t="shared" si="11"/>
        <v>12611.903417099998</v>
      </c>
      <c r="P245">
        <f t="shared" si="12"/>
        <v>1908.0359804659618</v>
      </c>
    </row>
    <row r="246" spans="5:16" x14ac:dyDescent="0.25">
      <c r="E246" s="17">
        <v>2006</v>
      </c>
      <c r="F246" s="17" t="s">
        <v>1160</v>
      </c>
      <c r="G246">
        <v>13266</v>
      </c>
      <c r="H246" s="5">
        <v>39933</v>
      </c>
      <c r="I246" s="5">
        <f t="shared" si="13"/>
        <v>0.24936558957875149</v>
      </c>
      <c r="J246" s="5">
        <f t="shared" si="14"/>
        <v>0.75063441042124857</v>
      </c>
      <c r="K246" s="5">
        <f t="shared" si="15"/>
        <v>3837.4648959566912</v>
      </c>
      <c r="M246" s="5">
        <v>28178</v>
      </c>
      <c r="N246">
        <v>25812.903417099998</v>
      </c>
      <c r="O246">
        <f t="shared" si="11"/>
        <v>0</v>
      </c>
      <c r="P246">
        <f t="shared" si="12"/>
        <v>0</v>
      </c>
    </row>
    <row r="247" spans="5:16" x14ac:dyDescent="0.25">
      <c r="E247" s="17">
        <v>2006</v>
      </c>
      <c r="F247" s="17" t="s">
        <v>1161</v>
      </c>
      <c r="G247">
        <v>15339</v>
      </c>
      <c r="H247" s="5">
        <v>44064</v>
      </c>
      <c r="I247" s="5">
        <f t="shared" si="13"/>
        <v>0.25821928185445181</v>
      </c>
      <c r="J247" s="5">
        <f t="shared" si="14"/>
        <v>0.74178071814554825</v>
      </c>
      <c r="K247" s="5">
        <f t="shared" si="15"/>
        <v>3820.5100752487251</v>
      </c>
      <c r="M247" s="5">
        <v>34817</v>
      </c>
      <c r="N247">
        <v>25812.903417099998</v>
      </c>
      <c r="O247">
        <f t="shared" si="11"/>
        <v>0</v>
      </c>
      <c r="P247">
        <f t="shared" si="12"/>
        <v>0</v>
      </c>
    </row>
    <row r="248" spans="5:16" x14ac:dyDescent="0.25">
      <c r="E248" s="17">
        <v>2006</v>
      </c>
      <c r="F248" s="17" t="s">
        <v>1162</v>
      </c>
      <c r="G248">
        <v>23897</v>
      </c>
      <c r="H248" s="5">
        <v>53771</v>
      </c>
      <c r="I248" s="5">
        <f t="shared" si="13"/>
        <v>0.30768141319462328</v>
      </c>
      <c r="J248" s="5">
        <f t="shared" si="14"/>
        <v>0.69231858680537672</v>
      </c>
      <c r="K248" s="5">
        <f t="shared" si="15"/>
        <v>3725.7900937322961</v>
      </c>
      <c r="M248" s="5">
        <v>39869</v>
      </c>
      <c r="N248">
        <v>25812.903417099998</v>
      </c>
      <c r="O248">
        <f t="shared" si="11"/>
        <v>0</v>
      </c>
      <c r="P248">
        <f t="shared" si="12"/>
        <v>0</v>
      </c>
    </row>
    <row r="249" spans="5:16" x14ac:dyDescent="0.25">
      <c r="E249" s="17">
        <v>2006</v>
      </c>
      <c r="F249" s="17" t="s">
        <v>1163</v>
      </c>
      <c r="G249">
        <v>21175</v>
      </c>
      <c r="H249" s="5">
        <v>60458</v>
      </c>
      <c r="I249" s="5">
        <f t="shared" si="13"/>
        <v>0.2593926475812478</v>
      </c>
      <c r="J249" s="5">
        <f t="shared" si="14"/>
        <v>0.7406073524187522</v>
      </c>
      <c r="K249" s="5">
        <f t="shared" si="15"/>
        <v>3818.26307988191</v>
      </c>
      <c r="M249" s="5">
        <v>42150</v>
      </c>
      <c r="N249">
        <v>25812.903417099998</v>
      </c>
      <c r="O249">
        <f t="shared" si="11"/>
        <v>0</v>
      </c>
      <c r="P249">
        <f t="shared" si="12"/>
        <v>0</v>
      </c>
    </row>
    <row r="250" spans="5:16" x14ac:dyDescent="0.25">
      <c r="E250" s="17">
        <v>2006</v>
      </c>
      <c r="F250" s="17" t="s">
        <v>1164</v>
      </c>
      <c r="G250">
        <v>31678</v>
      </c>
      <c r="H250" s="5">
        <v>69365</v>
      </c>
      <c r="I250" s="5">
        <f t="shared" si="13"/>
        <v>0.31351008976376393</v>
      </c>
      <c r="J250" s="5">
        <f t="shared" si="14"/>
        <v>0.68648991023623607</v>
      </c>
      <c r="K250" s="5">
        <f t="shared" si="15"/>
        <v>3714.6281781023918</v>
      </c>
      <c r="M250" s="5">
        <v>45288</v>
      </c>
      <c r="N250">
        <v>25812.903417099998</v>
      </c>
      <c r="O250">
        <f t="shared" si="11"/>
        <v>0</v>
      </c>
      <c r="P250">
        <f t="shared" si="12"/>
        <v>0</v>
      </c>
    </row>
    <row r="251" spans="5:16" x14ac:dyDescent="0.25">
      <c r="E251" s="17">
        <v>2006</v>
      </c>
      <c r="F251" s="17" t="s">
        <v>1165</v>
      </c>
      <c r="G251">
        <v>30346</v>
      </c>
      <c r="H251" s="5">
        <v>66745</v>
      </c>
      <c r="I251" s="5">
        <f t="shared" si="13"/>
        <v>0.31255214180511065</v>
      </c>
      <c r="J251" s="5">
        <f t="shared" si="14"/>
        <v>0.68744785819488929</v>
      </c>
      <c r="K251" s="5">
        <f t="shared" si="15"/>
        <v>3716.4626484432129</v>
      </c>
      <c r="M251" s="5">
        <v>44968</v>
      </c>
      <c r="N251">
        <v>25812.903417099998</v>
      </c>
      <c r="O251">
        <f t="shared" si="11"/>
        <v>0</v>
      </c>
      <c r="P251">
        <f t="shared" si="12"/>
        <v>0</v>
      </c>
    </row>
    <row r="252" spans="5:16" x14ac:dyDescent="0.25">
      <c r="E252" s="17">
        <v>2006</v>
      </c>
      <c r="F252" s="17" t="s">
        <v>1166</v>
      </c>
      <c r="G252">
        <v>19856</v>
      </c>
      <c r="H252" s="5">
        <v>66437</v>
      </c>
      <c r="I252" s="5">
        <f t="shared" si="13"/>
        <v>0.23009977634338821</v>
      </c>
      <c r="J252" s="5">
        <f t="shared" si="14"/>
        <v>0.76990022365661182</v>
      </c>
      <c r="K252" s="5">
        <f t="shared" si="15"/>
        <v>3874.3589283024116</v>
      </c>
      <c r="M252" s="5">
        <v>32840</v>
      </c>
      <c r="N252">
        <v>24557.0437447</v>
      </c>
      <c r="O252">
        <f t="shared" si="11"/>
        <v>0</v>
      </c>
      <c r="P252">
        <f t="shared" si="12"/>
        <v>0</v>
      </c>
    </row>
    <row r="253" spans="5:16" x14ac:dyDescent="0.25">
      <c r="E253" s="17">
        <v>2006</v>
      </c>
      <c r="F253" s="17" t="s">
        <v>1167</v>
      </c>
      <c r="G253">
        <v>9425</v>
      </c>
      <c r="H253" s="5">
        <v>67485</v>
      </c>
      <c r="I253" s="5">
        <f t="shared" si="13"/>
        <v>0.12254583279157456</v>
      </c>
      <c r="J253" s="5">
        <f t="shared" si="14"/>
        <v>0.8774541672084254</v>
      </c>
      <c r="K253" s="5">
        <f t="shared" si="15"/>
        <v>4080.3247302041345</v>
      </c>
      <c r="M253" s="5">
        <v>29102</v>
      </c>
      <c r="N253">
        <v>25812.903417099998</v>
      </c>
      <c r="O253">
        <f t="shared" ref="O253:O303" si="16">IF((N253-M253)&lt;0,0,N253-M253)</f>
        <v>0</v>
      </c>
      <c r="P253">
        <f t="shared" ref="P253:P303" si="17">(C136*(M253/N253))+(K253*(O253/N253))</f>
        <v>0</v>
      </c>
    </row>
    <row r="254" spans="5:16" x14ac:dyDescent="0.25">
      <c r="E254" s="17">
        <v>2006</v>
      </c>
      <c r="F254" s="17" t="s">
        <v>1168</v>
      </c>
      <c r="G254">
        <v>5674</v>
      </c>
      <c r="H254" s="5">
        <v>60876</v>
      </c>
      <c r="I254" s="5">
        <f t="shared" si="13"/>
        <v>8.5259203606311049E-2</v>
      </c>
      <c r="J254" s="5">
        <f t="shared" si="14"/>
        <v>0.91474079639368899</v>
      </c>
      <c r="K254" s="5">
        <f t="shared" si="15"/>
        <v>4151.7286250939151</v>
      </c>
      <c r="M254" s="5">
        <v>31791</v>
      </c>
      <c r="N254">
        <v>25812.903417099998</v>
      </c>
      <c r="O254">
        <f t="shared" si="16"/>
        <v>0</v>
      </c>
      <c r="P254">
        <f t="shared" si="17"/>
        <v>0</v>
      </c>
    </row>
    <row r="255" spans="5:16" x14ac:dyDescent="0.25">
      <c r="E255" s="17">
        <v>2006</v>
      </c>
      <c r="F255" s="17" t="s">
        <v>1169</v>
      </c>
      <c r="G255">
        <v>10420</v>
      </c>
      <c r="H255" s="5">
        <v>55848</v>
      </c>
      <c r="I255" s="5">
        <f t="shared" si="13"/>
        <v>0.15724029697591599</v>
      </c>
      <c r="J255" s="5">
        <f t="shared" si="14"/>
        <v>0.84275970302408398</v>
      </c>
      <c r="K255" s="5">
        <f t="shared" si="15"/>
        <v>4013.8848312911209</v>
      </c>
      <c r="M255" s="5">
        <v>28113</v>
      </c>
      <c r="N255">
        <v>27570.903417099998</v>
      </c>
      <c r="O255">
        <f t="shared" si="16"/>
        <v>0</v>
      </c>
      <c r="P255">
        <f t="shared" si="17"/>
        <v>0</v>
      </c>
    </row>
    <row r="256" spans="5:16" x14ac:dyDescent="0.25">
      <c r="E256" s="17">
        <v>2007</v>
      </c>
      <c r="F256" s="17" t="s">
        <v>1158</v>
      </c>
      <c r="G256">
        <v>20695</v>
      </c>
      <c r="H256" s="5">
        <v>46972</v>
      </c>
      <c r="I256" s="5">
        <f t="shared" si="13"/>
        <v>0.3058359318427003</v>
      </c>
      <c r="J256" s="5">
        <f t="shared" si="14"/>
        <v>0.6941640681572997</v>
      </c>
      <c r="K256" s="5">
        <f t="shared" si="15"/>
        <v>3729.324190521229</v>
      </c>
      <c r="M256" s="5">
        <v>31044</v>
      </c>
      <c r="N256">
        <v>23971.903417099998</v>
      </c>
      <c r="O256">
        <f t="shared" si="16"/>
        <v>0</v>
      </c>
      <c r="P256">
        <f t="shared" si="17"/>
        <v>0</v>
      </c>
    </row>
    <row r="257" spans="5:16" x14ac:dyDescent="0.25">
      <c r="E257" s="17">
        <v>2007</v>
      </c>
      <c r="F257" s="17" t="s">
        <v>1159</v>
      </c>
      <c r="G257">
        <v>24274</v>
      </c>
      <c r="H257" s="5">
        <v>40244</v>
      </c>
      <c r="I257" s="5">
        <f t="shared" si="13"/>
        <v>0.37623608915341455</v>
      </c>
      <c r="J257" s="5">
        <f t="shared" si="14"/>
        <v>0.62376391084658545</v>
      </c>
      <c r="K257" s="5">
        <f t="shared" si="15"/>
        <v>3594.5078892712113</v>
      </c>
      <c r="M257" s="5">
        <v>2772</v>
      </c>
      <c r="N257">
        <v>25812.903417099998</v>
      </c>
      <c r="O257">
        <f t="shared" si="16"/>
        <v>23040.903417099998</v>
      </c>
      <c r="P257">
        <f t="shared" si="17"/>
        <v>3208.5003290965169</v>
      </c>
    </row>
    <row r="258" spans="5:16" x14ac:dyDescent="0.25">
      <c r="E258" s="17">
        <v>2007</v>
      </c>
      <c r="F258" s="17" t="s">
        <v>1160</v>
      </c>
      <c r="G258">
        <v>7958</v>
      </c>
      <c r="H258" s="5">
        <v>59318</v>
      </c>
      <c r="I258" s="5">
        <f t="shared" si="13"/>
        <v>0.11828884000237826</v>
      </c>
      <c r="J258" s="5">
        <f t="shared" si="14"/>
        <v>0.88171115999762173</v>
      </c>
      <c r="K258" s="5">
        <f t="shared" si="15"/>
        <v>4088.4768713954459</v>
      </c>
      <c r="M258" s="5">
        <v>11544</v>
      </c>
      <c r="N258">
        <v>25812.903417099998</v>
      </c>
      <c r="O258">
        <f t="shared" si="16"/>
        <v>14268.903417099998</v>
      </c>
      <c r="P258">
        <f t="shared" si="17"/>
        <v>2260.0356363764249</v>
      </c>
    </row>
    <row r="259" spans="5:16" x14ac:dyDescent="0.25">
      <c r="E259" s="17">
        <v>2007</v>
      </c>
      <c r="F259" s="17" t="s">
        <v>1161</v>
      </c>
      <c r="G259">
        <v>31209</v>
      </c>
      <c r="H259" s="5">
        <v>64850</v>
      </c>
      <c r="I259" s="5">
        <f t="shared" si="13"/>
        <v>0.32489407551608906</v>
      </c>
      <c r="J259" s="5">
        <f t="shared" si="14"/>
        <v>0.67510592448391094</v>
      </c>
      <c r="K259" s="5">
        <f t="shared" si="15"/>
        <v>3692.8278453866892</v>
      </c>
      <c r="M259" s="5">
        <v>4935</v>
      </c>
      <c r="N259">
        <v>25812.903417099998</v>
      </c>
      <c r="O259">
        <f t="shared" si="16"/>
        <v>20877.903417099998</v>
      </c>
      <c r="P259">
        <f t="shared" si="17"/>
        <v>2986.8202676064002</v>
      </c>
    </row>
    <row r="260" spans="5:16" x14ac:dyDescent="0.25">
      <c r="E260" s="17">
        <v>2007</v>
      </c>
      <c r="F260" s="17" t="s">
        <v>1162</v>
      </c>
      <c r="G260">
        <v>35271</v>
      </c>
      <c r="H260" s="5">
        <v>70205</v>
      </c>
      <c r="I260" s="5">
        <f t="shared" si="13"/>
        <v>0.33439834654328948</v>
      </c>
      <c r="J260" s="5">
        <f t="shared" si="14"/>
        <v>0.66560165345671052</v>
      </c>
      <c r="K260" s="5">
        <f t="shared" si="15"/>
        <v>3674.6271663696007</v>
      </c>
      <c r="M260" s="5">
        <v>4623</v>
      </c>
      <c r="N260">
        <v>25812.903417099998</v>
      </c>
      <c r="O260">
        <f t="shared" si="16"/>
        <v>21189.903417099998</v>
      </c>
      <c r="P260">
        <f t="shared" si="17"/>
        <v>3016.5143955732347</v>
      </c>
    </row>
    <row r="261" spans="5:16" x14ac:dyDescent="0.25">
      <c r="E261" s="17">
        <v>2007</v>
      </c>
      <c r="F261" s="17" t="s">
        <v>1163</v>
      </c>
      <c r="G261">
        <v>34100</v>
      </c>
      <c r="H261" s="5">
        <v>70338</v>
      </c>
      <c r="I261" s="5">
        <f t="shared" ref="I261:I303" si="18">G261/(SUM(G261:H261))</f>
        <v>0.32650950803347439</v>
      </c>
      <c r="J261" s="5">
        <f t="shared" ref="J261:J303" si="19">H261/(SUM(G261:H261))</f>
        <v>0.67349049196652555</v>
      </c>
      <c r="K261" s="5">
        <f t="shared" ref="K261:K303" si="20">($C$6*I261)+((($C$4+$C$5)/2)*J261)</f>
        <v>3689.7342921158961</v>
      </c>
      <c r="M261" s="5">
        <v>10797</v>
      </c>
      <c r="N261">
        <v>25723.903417099998</v>
      </c>
      <c r="O261">
        <f t="shared" si="16"/>
        <v>14926.903417099998</v>
      </c>
      <c r="P261">
        <f t="shared" si="17"/>
        <v>2141.0555979837713</v>
      </c>
    </row>
    <row r="262" spans="5:16" x14ac:dyDescent="0.25">
      <c r="E262" s="17">
        <v>2007</v>
      </c>
      <c r="F262" s="17" t="s">
        <v>1164</v>
      </c>
      <c r="G262">
        <v>26005</v>
      </c>
      <c r="H262" s="5">
        <v>77302</v>
      </c>
      <c r="I262" s="5">
        <f t="shared" si="18"/>
        <v>0.25172543970882905</v>
      </c>
      <c r="J262" s="5">
        <f t="shared" si="19"/>
        <v>0.74827456029117101</v>
      </c>
      <c r="K262" s="5">
        <f t="shared" si="20"/>
        <v>3832.9457829575927</v>
      </c>
      <c r="M262" s="5">
        <v>13156</v>
      </c>
      <c r="N262">
        <v>25812.903417099998</v>
      </c>
      <c r="O262">
        <f t="shared" si="16"/>
        <v>12656.903417099998</v>
      </c>
      <c r="P262">
        <f t="shared" si="17"/>
        <v>1879.4175840652217</v>
      </c>
    </row>
    <row r="263" spans="5:16" x14ac:dyDescent="0.25">
      <c r="E263" s="17">
        <v>2007</v>
      </c>
      <c r="F263" s="17" t="s">
        <v>1165</v>
      </c>
      <c r="G263">
        <v>40118</v>
      </c>
      <c r="H263" s="5">
        <v>66378</v>
      </c>
      <c r="I263" s="5">
        <f t="shared" si="18"/>
        <v>0.376708984375</v>
      </c>
      <c r="J263" s="5">
        <f t="shared" si="19"/>
        <v>0.623291015625</v>
      </c>
      <c r="K263" s="5">
        <f t="shared" si="20"/>
        <v>3593.602294921875</v>
      </c>
      <c r="M263" s="5">
        <v>15718</v>
      </c>
      <c r="N263">
        <v>25812.903417099998</v>
      </c>
      <c r="O263">
        <f t="shared" si="16"/>
        <v>10094.903417099998</v>
      </c>
      <c r="P263">
        <f t="shared" si="17"/>
        <v>1405.3850316843145</v>
      </c>
    </row>
    <row r="264" spans="5:16" x14ac:dyDescent="0.25">
      <c r="E264" s="17">
        <v>2007</v>
      </c>
      <c r="F264" s="17" t="s">
        <v>1166</v>
      </c>
      <c r="G264">
        <v>34080</v>
      </c>
      <c r="H264" s="5">
        <v>51626</v>
      </c>
      <c r="I264" s="5">
        <f t="shared" si="18"/>
        <v>0.39763843838237695</v>
      </c>
      <c r="J264" s="5">
        <f t="shared" si="19"/>
        <v>0.602361561617623</v>
      </c>
      <c r="K264" s="5">
        <f t="shared" si="20"/>
        <v>3553.5223904977479</v>
      </c>
      <c r="M264" s="5">
        <v>15136</v>
      </c>
      <c r="N264">
        <v>25812.903417099998</v>
      </c>
      <c r="O264">
        <f t="shared" si="16"/>
        <v>10676.903417099998</v>
      </c>
      <c r="P264">
        <f t="shared" si="17"/>
        <v>1469.8313762221976</v>
      </c>
    </row>
    <row r="265" spans="5:16" x14ac:dyDescent="0.25">
      <c r="E265" s="17">
        <v>2007</v>
      </c>
      <c r="F265" s="17" t="s">
        <v>1167</v>
      </c>
      <c r="G265">
        <v>9444</v>
      </c>
      <c r="H265" s="5">
        <v>50274</v>
      </c>
      <c r="I265" s="5">
        <f t="shared" si="18"/>
        <v>0.15814327338490908</v>
      </c>
      <c r="J265" s="5">
        <f t="shared" si="19"/>
        <v>0.84185672661509092</v>
      </c>
      <c r="K265" s="5">
        <f t="shared" si="20"/>
        <v>4012.1556314678992</v>
      </c>
      <c r="M265" s="5">
        <v>8454</v>
      </c>
      <c r="N265">
        <v>25812.903417099998</v>
      </c>
      <c r="O265">
        <f t="shared" si="16"/>
        <v>17358.903417099998</v>
      </c>
      <c r="P265">
        <f t="shared" si="17"/>
        <v>2698.1320534011325</v>
      </c>
    </row>
    <row r="266" spans="5:16" x14ac:dyDescent="0.25">
      <c r="E266" s="17">
        <v>2007</v>
      </c>
      <c r="F266" s="17" t="s">
        <v>1168</v>
      </c>
      <c r="G266">
        <v>10179</v>
      </c>
      <c r="H266" s="5">
        <v>48892</v>
      </c>
      <c r="I266" s="5">
        <f t="shared" si="18"/>
        <v>0.17231805793028729</v>
      </c>
      <c r="J266" s="5">
        <f t="shared" si="19"/>
        <v>0.82768194206971268</v>
      </c>
      <c r="K266" s="5">
        <f t="shared" si="20"/>
        <v>3985.0109190634994</v>
      </c>
      <c r="M266" s="5">
        <v>3024</v>
      </c>
      <c r="N266">
        <v>25812.903417099998</v>
      </c>
      <c r="O266">
        <f t="shared" si="16"/>
        <v>22788.903417099998</v>
      </c>
      <c r="P266">
        <f t="shared" si="17"/>
        <v>3518.1640547442794</v>
      </c>
    </row>
    <row r="267" spans="5:16" x14ac:dyDescent="0.25">
      <c r="E267" s="17">
        <v>2007</v>
      </c>
      <c r="F267" s="17" t="s">
        <v>1169</v>
      </c>
      <c r="G267">
        <v>14232</v>
      </c>
      <c r="H267" s="5">
        <v>34111</v>
      </c>
      <c r="I267" s="5">
        <f t="shared" si="18"/>
        <v>0.29439629315516208</v>
      </c>
      <c r="J267" s="5">
        <f t="shared" si="19"/>
        <v>0.70560370684483797</v>
      </c>
      <c r="K267" s="5">
        <f t="shared" si="20"/>
        <v>3751.2310986078646</v>
      </c>
      <c r="M267" s="5">
        <v>6189</v>
      </c>
      <c r="N267">
        <v>27570.903417099998</v>
      </c>
      <c r="O267">
        <f t="shared" si="16"/>
        <v>21381.903417099998</v>
      </c>
      <c r="P267">
        <f t="shared" si="17"/>
        <v>2909.1705785711929</v>
      </c>
    </row>
    <row r="268" spans="5:16" x14ac:dyDescent="0.25">
      <c r="E268" s="17">
        <v>2008</v>
      </c>
      <c r="F268" s="17" t="s">
        <v>1158</v>
      </c>
      <c r="G268">
        <v>33564</v>
      </c>
      <c r="H268" s="5">
        <v>32779</v>
      </c>
      <c r="I268" s="5">
        <f t="shared" si="18"/>
        <v>0.50591622326394647</v>
      </c>
      <c r="J268" s="5">
        <f t="shared" si="19"/>
        <v>0.49408377673605353</v>
      </c>
      <c r="K268" s="5">
        <f t="shared" si="20"/>
        <v>3346.1704324495422</v>
      </c>
      <c r="M268" s="5">
        <v>6323</v>
      </c>
      <c r="N268">
        <v>24343.1637625</v>
      </c>
      <c r="O268">
        <f t="shared" si="16"/>
        <v>18020.1637625</v>
      </c>
      <c r="P268">
        <f t="shared" si="17"/>
        <v>2477.0214651747319</v>
      </c>
    </row>
    <row r="269" spans="5:16" x14ac:dyDescent="0.25">
      <c r="E269" s="17">
        <v>2008</v>
      </c>
      <c r="F269" s="17" t="s">
        <v>1159</v>
      </c>
      <c r="G269">
        <v>27621</v>
      </c>
      <c r="H269" s="5">
        <v>22630</v>
      </c>
      <c r="I269" s="5">
        <f t="shared" si="18"/>
        <v>0.54966070326958671</v>
      </c>
      <c r="J269" s="5">
        <f t="shared" si="19"/>
        <v>0.45033929673041334</v>
      </c>
      <c r="K269" s="5">
        <f t="shared" si="20"/>
        <v>3262.3997532387416</v>
      </c>
      <c r="M269" s="5">
        <v>12358</v>
      </c>
      <c r="N269">
        <v>25812.903417099998</v>
      </c>
      <c r="O269">
        <f t="shared" si="16"/>
        <v>13454.903417099998</v>
      </c>
      <c r="P269">
        <f t="shared" si="17"/>
        <v>1700.5167097444491</v>
      </c>
    </row>
    <row r="270" spans="5:16" x14ac:dyDescent="0.25">
      <c r="E270" s="17">
        <v>2008</v>
      </c>
      <c r="F270" s="17" t="s">
        <v>1160</v>
      </c>
      <c r="G270">
        <v>18976</v>
      </c>
      <c r="H270" s="5">
        <v>41549</v>
      </c>
      <c r="I270" s="5">
        <f t="shared" si="18"/>
        <v>0.31352333746385791</v>
      </c>
      <c r="J270" s="5">
        <f t="shared" si="19"/>
        <v>0.68647666253614203</v>
      </c>
      <c r="K270" s="5">
        <f t="shared" si="20"/>
        <v>3714.602808756712</v>
      </c>
      <c r="M270" s="5">
        <v>7539</v>
      </c>
      <c r="N270">
        <v>25812.903417099998</v>
      </c>
      <c r="O270">
        <f t="shared" si="16"/>
        <v>18273.903417099998</v>
      </c>
      <c r="P270">
        <f t="shared" si="17"/>
        <v>2629.7039067345136</v>
      </c>
    </row>
    <row r="271" spans="5:16" x14ac:dyDescent="0.25">
      <c r="E271" s="17">
        <v>2008</v>
      </c>
      <c r="F271" s="17" t="s">
        <v>1161</v>
      </c>
      <c r="G271">
        <v>31215</v>
      </c>
      <c r="H271" s="5">
        <v>37415</v>
      </c>
      <c r="I271" s="5">
        <f t="shared" si="18"/>
        <v>0.45483024916217396</v>
      </c>
      <c r="J271" s="5">
        <f t="shared" si="19"/>
        <v>0.54516975083782604</v>
      </c>
      <c r="K271" s="5">
        <f t="shared" si="20"/>
        <v>3444.0000728544364</v>
      </c>
      <c r="M271" s="5">
        <v>15982</v>
      </c>
      <c r="N271">
        <v>25812.903417099998</v>
      </c>
      <c r="O271">
        <f t="shared" si="16"/>
        <v>9830.9034170999985</v>
      </c>
      <c r="P271">
        <f t="shared" si="17"/>
        <v>1311.6553197300548</v>
      </c>
    </row>
    <row r="272" spans="5:16" x14ac:dyDescent="0.25">
      <c r="E272" s="17">
        <v>2008</v>
      </c>
      <c r="F272" s="17" t="s">
        <v>1162</v>
      </c>
      <c r="G272">
        <v>39775</v>
      </c>
      <c r="H272" s="5">
        <v>30962</v>
      </c>
      <c r="I272" s="5">
        <f t="shared" si="18"/>
        <v>0.56229413178393206</v>
      </c>
      <c r="J272" s="5">
        <f t="shared" si="19"/>
        <v>0.43770586821606799</v>
      </c>
      <c r="K272" s="5">
        <f t="shared" si="20"/>
        <v>3238.20673763377</v>
      </c>
      <c r="M272" s="5">
        <v>35790</v>
      </c>
      <c r="N272">
        <v>25352.6430717</v>
      </c>
      <c r="O272">
        <f t="shared" si="16"/>
        <v>0</v>
      </c>
      <c r="P272">
        <f t="shared" si="17"/>
        <v>0</v>
      </c>
    </row>
    <row r="273" spans="5:16" x14ac:dyDescent="0.25">
      <c r="E273" s="17">
        <v>2008</v>
      </c>
      <c r="F273" s="17" t="s">
        <v>1163</v>
      </c>
      <c r="G273">
        <v>38556</v>
      </c>
      <c r="H273" s="5">
        <v>48101</v>
      </c>
      <c r="I273" s="5">
        <f t="shared" si="18"/>
        <v>0.44492654949975191</v>
      </c>
      <c r="J273" s="5">
        <f t="shared" si="19"/>
        <v>0.55507345050024814</v>
      </c>
      <c r="K273" s="5">
        <f t="shared" si="20"/>
        <v>3462.9656577079754</v>
      </c>
      <c r="M273" s="5">
        <v>11837</v>
      </c>
      <c r="N273">
        <v>25812.903417099998</v>
      </c>
      <c r="O273">
        <f t="shared" si="16"/>
        <v>13975.903417099998</v>
      </c>
      <c r="P273">
        <f t="shared" si="17"/>
        <v>1874.9565977455709</v>
      </c>
    </row>
    <row r="274" spans="5:16" x14ac:dyDescent="0.25">
      <c r="E274" s="17">
        <v>2008</v>
      </c>
      <c r="F274" s="17" t="s">
        <v>1164</v>
      </c>
      <c r="G274">
        <v>35879</v>
      </c>
      <c r="H274" s="5">
        <v>49807</v>
      </c>
      <c r="I274" s="5">
        <f t="shared" si="18"/>
        <v>0.41872651308265063</v>
      </c>
      <c r="J274" s="5">
        <f t="shared" si="19"/>
        <v>0.58127348691734937</v>
      </c>
      <c r="K274" s="5">
        <f t="shared" si="20"/>
        <v>3513.1387274467238</v>
      </c>
      <c r="M274" s="5">
        <v>18173</v>
      </c>
      <c r="N274">
        <v>25812.903417099998</v>
      </c>
      <c r="O274">
        <f t="shared" si="16"/>
        <v>7639.9034170999985</v>
      </c>
      <c r="P274">
        <f t="shared" si="17"/>
        <v>1039.7916164202641</v>
      </c>
    </row>
    <row r="275" spans="5:16" x14ac:dyDescent="0.25">
      <c r="E275" s="17">
        <v>2008</v>
      </c>
      <c r="F275" s="17" t="s">
        <v>1165</v>
      </c>
      <c r="G275">
        <v>33878</v>
      </c>
      <c r="H275" s="5">
        <v>46306</v>
      </c>
      <c r="I275" s="5">
        <f t="shared" si="18"/>
        <v>0.42250324254215305</v>
      </c>
      <c r="J275" s="5">
        <f t="shared" si="19"/>
        <v>0.5774967574578469</v>
      </c>
      <c r="K275" s="5">
        <f t="shared" si="20"/>
        <v>3505.9062905317769</v>
      </c>
      <c r="M275" s="5">
        <v>14951</v>
      </c>
      <c r="N275">
        <v>25812.903417099998</v>
      </c>
      <c r="O275">
        <f t="shared" si="16"/>
        <v>10861.903417099998</v>
      </c>
      <c r="P275">
        <f t="shared" si="17"/>
        <v>1475.2627746606954</v>
      </c>
    </row>
    <row r="276" spans="5:16" x14ac:dyDescent="0.25">
      <c r="E276" s="17">
        <v>2008</v>
      </c>
      <c r="F276" s="17" t="s">
        <v>1166</v>
      </c>
      <c r="G276">
        <v>33621</v>
      </c>
      <c r="H276" s="5">
        <v>38219</v>
      </c>
      <c r="I276" s="5">
        <f t="shared" si="18"/>
        <v>0.46799832962138083</v>
      </c>
      <c r="J276" s="5">
        <f t="shared" si="19"/>
        <v>0.53200167037861912</v>
      </c>
      <c r="K276" s="5">
        <f t="shared" si="20"/>
        <v>3418.7831987750551</v>
      </c>
      <c r="M276" s="5">
        <v>9893</v>
      </c>
      <c r="N276">
        <v>25812.903417099998</v>
      </c>
      <c r="O276">
        <f t="shared" si="16"/>
        <v>15919.903417099998</v>
      </c>
      <c r="P276">
        <f t="shared" si="17"/>
        <v>2108.5074177454826</v>
      </c>
    </row>
    <row r="277" spans="5:16" x14ac:dyDescent="0.25">
      <c r="E277" s="17">
        <v>2008</v>
      </c>
      <c r="F277" s="17" t="s">
        <v>1167</v>
      </c>
      <c r="G277">
        <v>29680</v>
      </c>
      <c r="H277" s="5">
        <v>35316</v>
      </c>
      <c r="I277" s="5">
        <f t="shared" si="18"/>
        <v>0.45664348575296942</v>
      </c>
      <c r="J277" s="5">
        <f t="shared" si="19"/>
        <v>0.54335651424703058</v>
      </c>
      <c r="K277" s="5">
        <f t="shared" si="20"/>
        <v>3440.5277247830636</v>
      </c>
      <c r="M277" s="5">
        <v>3282</v>
      </c>
      <c r="N277">
        <v>25812.903417099998</v>
      </c>
      <c r="O277">
        <f t="shared" si="16"/>
        <v>22530.903417099998</v>
      </c>
      <c r="P277">
        <f t="shared" si="17"/>
        <v>3003.0793753944536</v>
      </c>
    </row>
    <row r="278" spans="5:16" x14ac:dyDescent="0.25">
      <c r="E278" s="17">
        <v>2008</v>
      </c>
      <c r="F278" s="17" t="s">
        <v>1168</v>
      </c>
      <c r="G278">
        <v>20092</v>
      </c>
      <c r="H278" s="5">
        <v>25668</v>
      </c>
      <c r="I278" s="5">
        <f t="shared" si="18"/>
        <v>0.43907342657342657</v>
      </c>
      <c r="J278" s="5">
        <f t="shared" si="19"/>
        <v>0.56092657342657337</v>
      </c>
      <c r="K278" s="5">
        <f t="shared" si="20"/>
        <v>3474.1743881118882</v>
      </c>
      <c r="M278" s="5">
        <v>6070</v>
      </c>
      <c r="N278">
        <v>25812.903417099998</v>
      </c>
      <c r="O278">
        <f t="shared" si="16"/>
        <v>19742.903417099998</v>
      </c>
      <c r="P278">
        <f t="shared" si="17"/>
        <v>2657.2093921529654</v>
      </c>
    </row>
    <row r="279" spans="5:16" x14ac:dyDescent="0.25">
      <c r="E279" s="17">
        <v>2008</v>
      </c>
      <c r="F279" s="17" t="s">
        <v>1169</v>
      </c>
      <c r="G279">
        <v>27260</v>
      </c>
      <c r="H279" s="5">
        <v>19416</v>
      </c>
      <c r="I279" s="5">
        <f t="shared" si="18"/>
        <v>0.5840260519324707</v>
      </c>
      <c r="J279" s="5">
        <f t="shared" si="19"/>
        <v>0.41597394806752935</v>
      </c>
      <c r="K279" s="5">
        <f t="shared" si="20"/>
        <v>3196.5901105493185</v>
      </c>
      <c r="M279" s="5">
        <v>6209</v>
      </c>
      <c r="N279">
        <v>20123.953628200001</v>
      </c>
      <c r="O279">
        <f t="shared" si="16"/>
        <v>13914.953628200001</v>
      </c>
      <c r="P279">
        <f t="shared" si="17"/>
        <v>2210.3212906595759</v>
      </c>
    </row>
    <row r="280" spans="5:16" x14ac:dyDescent="0.25">
      <c r="E280" s="17">
        <v>2009</v>
      </c>
      <c r="F280" s="17" t="s">
        <v>1158</v>
      </c>
      <c r="G280">
        <v>40942</v>
      </c>
      <c r="H280" s="5">
        <v>18906</v>
      </c>
      <c r="I280" s="5">
        <f t="shared" si="18"/>
        <v>0.68409971928886515</v>
      </c>
      <c r="J280" s="5">
        <f t="shared" si="19"/>
        <v>0.31590028071113485</v>
      </c>
      <c r="K280" s="5">
        <f t="shared" si="20"/>
        <v>3004.9490375618234</v>
      </c>
      <c r="M280" s="5">
        <v>10378</v>
      </c>
      <c r="N280">
        <v>27570.903417099998</v>
      </c>
      <c r="O280">
        <f t="shared" si="16"/>
        <v>17192.903417099998</v>
      </c>
      <c r="P280">
        <f t="shared" si="17"/>
        <v>1873.8522200206598</v>
      </c>
    </row>
    <row r="281" spans="5:16" x14ac:dyDescent="0.25">
      <c r="E281" s="17">
        <v>2009</v>
      </c>
      <c r="F281" s="17" t="s">
        <v>1159</v>
      </c>
      <c r="G281">
        <v>33799</v>
      </c>
      <c r="H281" s="5">
        <v>11195</v>
      </c>
      <c r="I281" s="5">
        <f t="shared" si="18"/>
        <v>0.75118904742854598</v>
      </c>
      <c r="J281" s="5">
        <f t="shared" si="19"/>
        <v>0.24881095257145397</v>
      </c>
      <c r="K281" s="5">
        <f t="shared" si="20"/>
        <v>2876.472974174334</v>
      </c>
      <c r="M281" s="5">
        <v>14338</v>
      </c>
      <c r="N281">
        <v>23971.903417099998</v>
      </c>
      <c r="O281">
        <f t="shared" si="16"/>
        <v>9633.9034170999985</v>
      </c>
      <c r="P281">
        <f t="shared" si="17"/>
        <v>1156.0059429960081</v>
      </c>
    </row>
    <row r="282" spans="5:16" x14ac:dyDescent="0.25">
      <c r="E282" s="17">
        <v>2009</v>
      </c>
      <c r="F282" s="17" t="s">
        <v>1160</v>
      </c>
      <c r="G282">
        <v>40563</v>
      </c>
      <c r="H282" s="5">
        <v>17574</v>
      </c>
      <c r="I282" s="5">
        <f t="shared" si="18"/>
        <v>0.69771402033128649</v>
      </c>
      <c r="J282" s="5">
        <f t="shared" si="19"/>
        <v>0.30228597966871357</v>
      </c>
      <c r="K282" s="5">
        <f t="shared" si="20"/>
        <v>2978.8776510655866</v>
      </c>
      <c r="M282" s="5">
        <v>11953</v>
      </c>
      <c r="N282">
        <v>25812.903417099998</v>
      </c>
      <c r="O282">
        <f t="shared" si="16"/>
        <v>13859.903417099998</v>
      </c>
      <c r="P282">
        <f t="shared" si="17"/>
        <v>1599.4696864582777</v>
      </c>
    </row>
    <row r="283" spans="5:16" x14ac:dyDescent="0.25">
      <c r="E283" s="17">
        <v>2009</v>
      </c>
      <c r="F283" s="17" t="s">
        <v>1161</v>
      </c>
      <c r="G283">
        <v>39388</v>
      </c>
      <c r="H283" s="5">
        <v>26421</v>
      </c>
      <c r="I283" s="5">
        <f t="shared" si="18"/>
        <v>0.59851995927608681</v>
      </c>
      <c r="J283" s="5">
        <f t="shared" si="19"/>
        <v>0.40148004072391313</v>
      </c>
      <c r="K283" s="5">
        <f t="shared" si="20"/>
        <v>3168.8342779862933</v>
      </c>
      <c r="M283" s="5">
        <v>68</v>
      </c>
      <c r="N283">
        <v>25812.903417099998</v>
      </c>
      <c r="O283">
        <f t="shared" si="16"/>
        <v>25744.903417099998</v>
      </c>
      <c r="P283">
        <f t="shared" si="17"/>
        <v>3160.4864866735065</v>
      </c>
    </row>
    <row r="284" spans="5:16" x14ac:dyDescent="0.25">
      <c r="E284" s="17">
        <v>2009</v>
      </c>
      <c r="F284" s="17" t="s">
        <v>1162</v>
      </c>
      <c r="G284">
        <v>41466</v>
      </c>
      <c r="H284" s="5">
        <v>27213</v>
      </c>
      <c r="I284" s="5">
        <f t="shared" si="18"/>
        <v>0.60376534311798369</v>
      </c>
      <c r="J284" s="5">
        <f t="shared" si="19"/>
        <v>0.39623465688201631</v>
      </c>
      <c r="K284" s="5">
        <f t="shared" si="20"/>
        <v>3158.789367929061</v>
      </c>
      <c r="M284" s="5">
        <v>6670</v>
      </c>
      <c r="N284">
        <v>25812.903417099998</v>
      </c>
      <c r="O284">
        <f t="shared" si="16"/>
        <v>19142.903417099998</v>
      </c>
      <c r="P284">
        <f t="shared" si="17"/>
        <v>2342.5648331047687</v>
      </c>
    </row>
    <row r="285" spans="5:16" x14ac:dyDescent="0.25">
      <c r="E285" s="17">
        <v>2009</v>
      </c>
      <c r="F285" s="17" t="s">
        <v>1163</v>
      </c>
      <c r="G285">
        <v>40224</v>
      </c>
      <c r="H285" s="5">
        <v>38077</v>
      </c>
      <c r="I285" s="5">
        <f t="shared" si="18"/>
        <v>0.51370991430505353</v>
      </c>
      <c r="J285" s="5">
        <f t="shared" si="19"/>
        <v>0.48629008569494642</v>
      </c>
      <c r="K285" s="5">
        <f t="shared" si="20"/>
        <v>3331.2455141058226</v>
      </c>
      <c r="M285" s="5">
        <v>6518</v>
      </c>
      <c r="N285">
        <v>25812.903417099998</v>
      </c>
      <c r="O285">
        <f t="shared" si="16"/>
        <v>19294.903417099998</v>
      </c>
      <c r="P285">
        <f t="shared" si="17"/>
        <v>2490.0748054067876</v>
      </c>
    </row>
    <row r="286" spans="5:16" x14ac:dyDescent="0.25">
      <c r="E286" s="17">
        <v>2009</v>
      </c>
      <c r="F286" s="17" t="s">
        <v>1164</v>
      </c>
      <c r="G286">
        <v>41186</v>
      </c>
      <c r="H286" s="5">
        <v>50259</v>
      </c>
      <c r="I286" s="5">
        <f t="shared" si="18"/>
        <v>0.45039094537700258</v>
      </c>
      <c r="J286" s="5">
        <f t="shared" si="19"/>
        <v>0.54960905462299747</v>
      </c>
      <c r="K286" s="5">
        <f t="shared" si="20"/>
        <v>3452.5013396030404</v>
      </c>
      <c r="M286" s="5">
        <v>10334</v>
      </c>
      <c r="N286">
        <v>25812.903417099998</v>
      </c>
      <c r="O286">
        <f t="shared" si="16"/>
        <v>15478.903417099998</v>
      </c>
      <c r="P286">
        <f t="shared" si="17"/>
        <v>2070.3186278425919</v>
      </c>
    </row>
    <row r="287" spans="5:16" x14ac:dyDescent="0.25">
      <c r="E287" s="17">
        <v>2009</v>
      </c>
      <c r="F287" s="17" t="s">
        <v>1165</v>
      </c>
      <c r="G287">
        <v>41202</v>
      </c>
      <c r="H287" s="5">
        <v>49413</v>
      </c>
      <c r="I287" s="5">
        <f t="shared" si="18"/>
        <v>0.45469293163383545</v>
      </c>
      <c r="J287" s="5">
        <f t="shared" si="19"/>
        <v>0.54530706836616449</v>
      </c>
      <c r="K287" s="5">
        <f t="shared" si="20"/>
        <v>3444.2630359212053</v>
      </c>
      <c r="M287" s="5">
        <v>14480</v>
      </c>
      <c r="N287">
        <v>25812.903417099998</v>
      </c>
      <c r="O287">
        <f t="shared" si="16"/>
        <v>11332.903417099998</v>
      </c>
      <c r="P287">
        <f t="shared" si="17"/>
        <v>1512.1700840256713</v>
      </c>
    </row>
    <row r="288" spans="5:16" x14ac:dyDescent="0.25">
      <c r="E288" s="17">
        <v>2009</v>
      </c>
      <c r="F288" s="17" t="s">
        <v>1166</v>
      </c>
      <c r="G288">
        <v>33785</v>
      </c>
      <c r="H288" s="5">
        <v>42232</v>
      </c>
      <c r="I288" s="5">
        <f t="shared" si="18"/>
        <v>0.44444005946038384</v>
      </c>
      <c r="J288" s="5">
        <f t="shared" si="19"/>
        <v>0.5555599405396161</v>
      </c>
      <c r="K288" s="5">
        <f t="shared" si="20"/>
        <v>3463.897286133365</v>
      </c>
      <c r="M288" s="5">
        <v>14911</v>
      </c>
      <c r="N288">
        <v>25812.903417099998</v>
      </c>
      <c r="O288">
        <f t="shared" si="16"/>
        <v>10901.903417099998</v>
      </c>
      <c r="P288">
        <f t="shared" si="17"/>
        <v>1462.9533551488921</v>
      </c>
    </row>
    <row r="289" spans="5:16" x14ac:dyDescent="0.25">
      <c r="E289" s="17">
        <v>2009</v>
      </c>
      <c r="F289" s="17" t="s">
        <v>1167</v>
      </c>
      <c r="G289">
        <v>7584</v>
      </c>
      <c r="H289" s="5">
        <v>44295</v>
      </c>
      <c r="I289" s="5">
        <f t="shared" si="18"/>
        <v>0.14618631816341873</v>
      </c>
      <c r="J289" s="5">
        <f t="shared" si="19"/>
        <v>0.85381368183658124</v>
      </c>
      <c r="K289" s="5">
        <f t="shared" si="20"/>
        <v>4035.0532007170532</v>
      </c>
      <c r="M289" s="5">
        <v>15951</v>
      </c>
      <c r="N289">
        <v>25723.903417099998</v>
      </c>
      <c r="O289">
        <f t="shared" si="16"/>
        <v>9772.9034170999985</v>
      </c>
      <c r="P289">
        <f t="shared" si="17"/>
        <v>1532.9782799314216</v>
      </c>
    </row>
    <row r="290" spans="5:16" x14ac:dyDescent="0.25">
      <c r="E290" s="17">
        <v>2009</v>
      </c>
      <c r="F290" s="17" t="s">
        <v>1168</v>
      </c>
      <c r="G290">
        <v>35131</v>
      </c>
      <c r="H290" s="5">
        <v>35612</v>
      </c>
      <c r="I290" s="5">
        <f t="shared" si="18"/>
        <v>0.49660037035466409</v>
      </c>
      <c r="J290" s="5">
        <f t="shared" si="19"/>
        <v>0.50339962964533591</v>
      </c>
      <c r="K290" s="5">
        <f t="shared" si="20"/>
        <v>3364.0102907708178</v>
      </c>
      <c r="M290" s="5">
        <v>15109</v>
      </c>
      <c r="N290">
        <v>25812.903417099998</v>
      </c>
      <c r="O290">
        <f t="shared" si="16"/>
        <v>10703.903417099998</v>
      </c>
      <c r="P290">
        <f t="shared" si="17"/>
        <v>1394.9628472513268</v>
      </c>
    </row>
    <row r="291" spans="5:16" x14ac:dyDescent="0.25">
      <c r="E291" s="17">
        <v>2009</v>
      </c>
      <c r="F291" s="17" t="s">
        <v>1169</v>
      </c>
      <c r="G291">
        <v>35835</v>
      </c>
      <c r="H291" s="5">
        <v>13809</v>
      </c>
      <c r="I291" s="5">
        <f t="shared" si="18"/>
        <v>0.7218394972202079</v>
      </c>
      <c r="J291" s="5">
        <f t="shared" si="19"/>
        <v>0.2781605027797921</v>
      </c>
      <c r="K291" s="5">
        <f t="shared" si="20"/>
        <v>2932.6773628233018</v>
      </c>
      <c r="M291" s="5">
        <v>16551</v>
      </c>
      <c r="N291">
        <v>25812.903417099998</v>
      </c>
      <c r="O291">
        <f t="shared" si="16"/>
        <v>9261.9034170999985</v>
      </c>
      <c r="P291">
        <f t="shared" si="17"/>
        <v>1052.2711858128721</v>
      </c>
    </row>
    <row r="292" spans="5:16" x14ac:dyDescent="0.25">
      <c r="E292" s="17">
        <v>2010</v>
      </c>
      <c r="F292" s="17" t="s">
        <v>1158</v>
      </c>
      <c r="G292">
        <v>38756</v>
      </c>
      <c r="H292" s="5">
        <v>23166</v>
      </c>
      <c r="I292" s="5">
        <f t="shared" si="18"/>
        <v>0.62588417686767228</v>
      </c>
      <c r="J292" s="5">
        <f t="shared" si="19"/>
        <v>0.37411582313232777</v>
      </c>
      <c r="K292" s="5">
        <f t="shared" si="20"/>
        <v>3116.4318012984077</v>
      </c>
      <c r="M292" s="5">
        <v>1866</v>
      </c>
      <c r="N292">
        <v>25812.903417099998</v>
      </c>
      <c r="O292">
        <f t="shared" si="16"/>
        <v>23946.903417099998</v>
      </c>
      <c r="P292">
        <f t="shared" si="17"/>
        <v>2891.1467317633605</v>
      </c>
    </row>
    <row r="293" spans="5:16" x14ac:dyDescent="0.25">
      <c r="E293" s="17">
        <v>2010</v>
      </c>
      <c r="F293" s="17" t="s">
        <v>1159</v>
      </c>
      <c r="G293">
        <v>23035</v>
      </c>
      <c r="H293" s="5">
        <v>7564</v>
      </c>
      <c r="I293" s="5">
        <f t="shared" si="18"/>
        <v>0.75280237916271775</v>
      </c>
      <c r="J293" s="5">
        <f t="shared" si="19"/>
        <v>0.24719762083728225</v>
      </c>
      <c r="K293" s="5">
        <f t="shared" si="20"/>
        <v>2873.3834439033953</v>
      </c>
      <c r="M293" s="5">
        <v>18288</v>
      </c>
      <c r="N293">
        <v>25812.903417099998</v>
      </c>
      <c r="O293">
        <f t="shared" si="16"/>
        <v>7524.9034170999985</v>
      </c>
      <c r="P293">
        <f t="shared" si="17"/>
        <v>837.64048337714587</v>
      </c>
    </row>
    <row r="294" spans="5:16" x14ac:dyDescent="0.25">
      <c r="E294" s="17">
        <v>2010</v>
      </c>
      <c r="F294" s="17" t="s">
        <v>1160</v>
      </c>
      <c r="G294">
        <v>25122</v>
      </c>
      <c r="H294" s="5">
        <v>16971</v>
      </c>
      <c r="I294" s="5">
        <f t="shared" si="18"/>
        <v>0.59682132421067635</v>
      </c>
      <c r="J294" s="5">
        <f t="shared" si="19"/>
        <v>0.40317867578932365</v>
      </c>
      <c r="K294" s="5">
        <f t="shared" si="20"/>
        <v>3172.0871641365547</v>
      </c>
      <c r="M294" s="5">
        <v>16058</v>
      </c>
      <c r="N294">
        <v>25812.903417099998</v>
      </c>
      <c r="O294">
        <f t="shared" si="16"/>
        <v>9754.9034170999985</v>
      </c>
      <c r="P294">
        <f t="shared" si="17"/>
        <v>1198.7572035881858</v>
      </c>
    </row>
    <row r="295" spans="5:16" x14ac:dyDescent="0.25">
      <c r="E295" s="17">
        <v>2010</v>
      </c>
      <c r="F295" s="17" t="s">
        <v>1161</v>
      </c>
      <c r="G295">
        <v>15988</v>
      </c>
      <c r="H295" s="5">
        <v>29931</v>
      </c>
      <c r="I295" s="5">
        <f t="shared" si="18"/>
        <v>0.34817831398767396</v>
      </c>
      <c r="J295" s="5">
        <f t="shared" si="19"/>
        <v>0.65182168601232604</v>
      </c>
      <c r="K295" s="5">
        <f t="shared" si="20"/>
        <v>3648.2385287136044</v>
      </c>
      <c r="M295" s="5">
        <v>19986</v>
      </c>
      <c r="N295">
        <v>24093.216023500001</v>
      </c>
      <c r="O295">
        <f t="shared" si="16"/>
        <v>4107.216023500001</v>
      </c>
      <c r="P295">
        <f t="shared" si="17"/>
        <v>621.92210986144039</v>
      </c>
    </row>
    <row r="296" spans="5:16" x14ac:dyDescent="0.25">
      <c r="E296" s="17">
        <v>2010</v>
      </c>
      <c r="F296" s="17" t="s">
        <v>1162</v>
      </c>
      <c r="G296">
        <v>40260</v>
      </c>
      <c r="H296" s="5">
        <v>36098</v>
      </c>
      <c r="I296" s="5">
        <f t="shared" si="18"/>
        <v>0.52725320202205406</v>
      </c>
      <c r="J296" s="5">
        <f t="shared" si="19"/>
        <v>0.472746797977946</v>
      </c>
      <c r="K296" s="5">
        <f t="shared" si="20"/>
        <v>3305.3101181277671</v>
      </c>
      <c r="M296" s="5">
        <v>21517</v>
      </c>
      <c r="N296">
        <v>25602.5908108</v>
      </c>
      <c r="O296">
        <f t="shared" si="16"/>
        <v>4085.5908108000003</v>
      </c>
      <c r="P296">
        <f t="shared" si="17"/>
        <v>527.45227017300863</v>
      </c>
    </row>
    <row r="297" spans="5:16" x14ac:dyDescent="0.25">
      <c r="E297" s="17">
        <v>2010</v>
      </c>
      <c r="F297" s="17" t="s">
        <v>1163</v>
      </c>
      <c r="G297">
        <v>34403</v>
      </c>
      <c r="H297" s="5">
        <v>44384</v>
      </c>
      <c r="I297" s="5">
        <f t="shared" si="18"/>
        <v>0.43665833195831799</v>
      </c>
      <c r="J297" s="5">
        <f t="shared" si="19"/>
        <v>0.56334166804168195</v>
      </c>
      <c r="K297" s="5">
        <f t="shared" si="20"/>
        <v>3478.7992942998208</v>
      </c>
      <c r="M297" s="5">
        <v>34688</v>
      </c>
      <c r="N297">
        <v>25812.903417099998</v>
      </c>
      <c r="O297">
        <f t="shared" si="16"/>
        <v>0</v>
      </c>
      <c r="P297">
        <f t="shared" si="17"/>
        <v>0</v>
      </c>
    </row>
    <row r="298" spans="5:16" x14ac:dyDescent="0.25">
      <c r="E298" s="17">
        <v>2010</v>
      </c>
      <c r="F298" s="17" t="s">
        <v>1164</v>
      </c>
      <c r="G298">
        <v>33486</v>
      </c>
      <c r="H298" s="5">
        <v>53671</v>
      </c>
      <c r="I298" s="5">
        <f t="shared" si="18"/>
        <v>0.38420321947749464</v>
      </c>
      <c r="J298" s="5">
        <f t="shared" si="19"/>
        <v>0.61579678052250542</v>
      </c>
      <c r="K298" s="5">
        <f t="shared" si="20"/>
        <v>3579.2508347005978</v>
      </c>
      <c r="M298" s="5">
        <v>33326</v>
      </c>
      <c r="N298">
        <v>25812.903417099998</v>
      </c>
      <c r="O298">
        <f t="shared" si="16"/>
        <v>0</v>
      </c>
      <c r="P298">
        <f t="shared" si="17"/>
        <v>0</v>
      </c>
    </row>
    <row r="299" spans="5:16" x14ac:dyDescent="0.25">
      <c r="E299" s="17">
        <v>2010</v>
      </c>
      <c r="F299" s="17" t="s">
        <v>1165</v>
      </c>
      <c r="G299">
        <v>29418</v>
      </c>
      <c r="H299" s="5">
        <v>60694</v>
      </c>
      <c r="I299" s="5">
        <f t="shared" si="18"/>
        <v>0.32646040482954547</v>
      </c>
      <c r="J299" s="5">
        <f t="shared" si="19"/>
        <v>0.67353959517045459</v>
      </c>
      <c r="K299" s="5">
        <f t="shared" si="20"/>
        <v>3689.8283247514205</v>
      </c>
      <c r="M299" s="5">
        <v>30156</v>
      </c>
      <c r="N299">
        <v>25812.903417099998</v>
      </c>
      <c r="O299">
        <f t="shared" si="16"/>
        <v>0</v>
      </c>
      <c r="P299">
        <f t="shared" si="17"/>
        <v>0</v>
      </c>
    </row>
    <row r="300" spans="5:16" x14ac:dyDescent="0.25">
      <c r="E300" s="17">
        <v>2010</v>
      </c>
      <c r="F300" s="17" t="s">
        <v>1166</v>
      </c>
      <c r="G300">
        <v>25381</v>
      </c>
      <c r="H300" s="5">
        <v>63222</v>
      </c>
      <c r="I300" s="5">
        <f t="shared" si="18"/>
        <v>0.28645756915680054</v>
      </c>
      <c r="J300" s="5">
        <f t="shared" si="19"/>
        <v>0.71354243084319946</v>
      </c>
      <c r="K300" s="5">
        <f t="shared" si="20"/>
        <v>3766.4337550647269</v>
      </c>
      <c r="M300" s="5">
        <v>18194</v>
      </c>
      <c r="N300">
        <v>25812.903417099998</v>
      </c>
      <c r="O300">
        <f t="shared" si="16"/>
        <v>7618.9034170999985</v>
      </c>
      <c r="P300">
        <f t="shared" si="17"/>
        <v>1111.6957493333907</v>
      </c>
    </row>
    <row r="301" spans="5:16" x14ac:dyDescent="0.25">
      <c r="E301" s="17">
        <v>2010</v>
      </c>
      <c r="F301" s="17" t="s">
        <v>1167</v>
      </c>
      <c r="G301">
        <v>24425</v>
      </c>
      <c r="H301" s="5">
        <v>42446</v>
      </c>
      <c r="I301" s="5">
        <f t="shared" si="18"/>
        <v>0.36525549191727358</v>
      </c>
      <c r="J301" s="5">
        <f t="shared" si="19"/>
        <v>0.63474450808272642</v>
      </c>
      <c r="K301" s="5">
        <f t="shared" si="20"/>
        <v>3615.535732978421</v>
      </c>
      <c r="M301" s="5">
        <v>20628</v>
      </c>
      <c r="N301">
        <v>25812.903417099998</v>
      </c>
      <c r="O301">
        <f t="shared" si="16"/>
        <v>5184.9034170999985</v>
      </c>
      <c r="P301">
        <f t="shared" si="17"/>
        <v>726.23382475248263</v>
      </c>
    </row>
    <row r="302" spans="5:16" x14ac:dyDescent="0.25">
      <c r="E302" s="17">
        <v>2010</v>
      </c>
      <c r="F302" s="17" t="s">
        <v>1168</v>
      </c>
      <c r="G302">
        <v>26341</v>
      </c>
      <c r="H302" s="5">
        <v>48831</v>
      </c>
      <c r="I302" s="5">
        <f t="shared" si="18"/>
        <v>0.3504097270260203</v>
      </c>
      <c r="J302" s="5">
        <f t="shared" si="19"/>
        <v>0.64959027297397964</v>
      </c>
      <c r="K302" s="5">
        <f t="shared" si="20"/>
        <v>3643.965372745171</v>
      </c>
      <c r="M302" s="5">
        <v>18243</v>
      </c>
      <c r="N302">
        <v>25812.903417099998</v>
      </c>
      <c r="O302">
        <f t="shared" si="16"/>
        <v>7569.9034170999985</v>
      </c>
      <c r="P302">
        <f t="shared" si="17"/>
        <v>1068.6308890252212</v>
      </c>
    </row>
    <row r="303" spans="5:16" x14ac:dyDescent="0.25">
      <c r="E303" s="17">
        <v>2010</v>
      </c>
      <c r="F303" s="17" t="s">
        <v>1169</v>
      </c>
      <c r="G303">
        <v>29073</v>
      </c>
      <c r="H303" s="5">
        <v>39323</v>
      </c>
      <c r="I303" s="5">
        <f t="shared" si="18"/>
        <v>0.42506871746885783</v>
      </c>
      <c r="J303" s="5">
        <f t="shared" si="19"/>
        <v>0.57493128253114212</v>
      </c>
      <c r="K303" s="5">
        <f t="shared" si="20"/>
        <v>3500.9934060471369</v>
      </c>
      <c r="M303" s="5">
        <v>18176</v>
      </c>
      <c r="N303">
        <v>27570.903417099998</v>
      </c>
      <c r="O303">
        <f t="shared" si="16"/>
        <v>9394.9034170999985</v>
      </c>
      <c r="P303">
        <f t="shared" si="17"/>
        <v>1192.9784967915443</v>
      </c>
    </row>
  </sheetData>
  <mergeCells count="2">
    <mergeCell ref="G2:K2"/>
    <mergeCell ref="M2:N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R91"/>
  <sheetViews>
    <sheetView topLeftCell="JL1" zoomScale="80" zoomScaleNormal="80" workbookViewId="0">
      <selection activeCell="KQ81" sqref="KQ81"/>
    </sheetView>
  </sheetViews>
  <sheetFormatPr defaultRowHeight="15" x14ac:dyDescent="0.25"/>
  <cols>
    <col min="1" max="1" width="12.7109375" customWidth="1"/>
  </cols>
  <sheetData>
    <row r="1" spans="1:746" ht="15.75" x14ac:dyDescent="0.25">
      <c r="A1" s="22"/>
      <c r="B1" s="32">
        <v>1986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>
        <v>1987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>
        <v>1988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>
        <v>1989</v>
      </c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>
        <v>1990</v>
      </c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>
        <v>1991</v>
      </c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>
        <v>1992</v>
      </c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>
        <v>1993</v>
      </c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>
        <v>1994</v>
      </c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>
        <v>1995</v>
      </c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>
        <v>1996</v>
      </c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>
        <v>1997</v>
      </c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>
        <v>1998</v>
      </c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>
        <v>1999</v>
      </c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>
        <v>2000</v>
      </c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>
        <v>2001</v>
      </c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>
        <v>2002</v>
      </c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>
        <v>2003</v>
      </c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>
        <v>2004</v>
      </c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>
        <v>2005</v>
      </c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>
        <v>2006</v>
      </c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>
        <v>2007</v>
      </c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>
        <v>2008</v>
      </c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>
        <v>2009</v>
      </c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>
        <v>2010</v>
      </c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24" t="s">
        <v>1196</v>
      </c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2"/>
      <c r="WE1" s="22"/>
      <c r="WF1" s="22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5"/>
      <c r="WR1" s="25"/>
      <c r="WS1" s="25"/>
      <c r="WT1" s="25"/>
      <c r="WU1" s="25"/>
      <c r="WV1" s="25"/>
      <c r="WW1" s="25"/>
      <c r="WX1" s="25"/>
      <c r="WY1" s="25"/>
      <c r="WZ1" s="25"/>
      <c r="XA1" s="25"/>
      <c r="XB1" s="25"/>
      <c r="XC1" s="25"/>
      <c r="XD1" s="25"/>
      <c r="XE1" s="25"/>
      <c r="XF1" s="25"/>
      <c r="XG1" s="25"/>
      <c r="XH1" s="25"/>
      <c r="XI1" s="25"/>
      <c r="XJ1" s="25"/>
      <c r="XK1" s="25"/>
      <c r="XL1" s="25"/>
      <c r="XM1" s="25"/>
      <c r="XN1" s="25"/>
      <c r="XO1" s="25"/>
      <c r="XP1" s="25"/>
      <c r="XQ1" s="25"/>
      <c r="XR1" s="25"/>
      <c r="XS1" s="25"/>
      <c r="XT1" s="25"/>
      <c r="XU1" s="25"/>
      <c r="XV1" s="25"/>
      <c r="XW1" s="25"/>
      <c r="XX1" s="25"/>
      <c r="XY1" s="25"/>
      <c r="XZ1" s="25"/>
      <c r="YA1" s="25"/>
      <c r="YB1" s="25"/>
      <c r="YC1" s="25"/>
      <c r="YD1" s="25"/>
      <c r="YE1" s="25"/>
      <c r="YF1" s="25"/>
      <c r="YG1" s="25"/>
      <c r="YH1" s="25"/>
      <c r="YI1" s="25"/>
      <c r="YJ1" s="25"/>
      <c r="YK1" s="25"/>
      <c r="YL1" s="25"/>
      <c r="YM1" s="25"/>
      <c r="YN1" s="25"/>
      <c r="YO1" s="25"/>
      <c r="YP1" s="25"/>
      <c r="YQ1" s="25"/>
      <c r="YR1" s="25"/>
      <c r="YS1" s="25"/>
      <c r="YT1" s="25"/>
      <c r="YU1" s="25"/>
      <c r="YV1" s="25"/>
      <c r="YW1" s="25"/>
      <c r="YX1" s="25"/>
      <c r="YY1" s="25"/>
      <c r="YZ1" s="25"/>
      <c r="ZA1" s="25"/>
      <c r="ZB1" s="25"/>
      <c r="ZC1" s="25"/>
      <c r="ZD1" s="25"/>
      <c r="ZE1" s="25"/>
      <c r="ZF1" s="25"/>
      <c r="ZG1" s="25"/>
      <c r="ZH1" s="25"/>
      <c r="ZI1" s="25"/>
      <c r="ZJ1" s="25"/>
      <c r="ZK1" s="25"/>
      <c r="ZL1" s="25"/>
      <c r="ZM1" s="25"/>
      <c r="ZN1" s="25"/>
      <c r="ZO1" s="25"/>
      <c r="ZP1" s="25"/>
      <c r="ZQ1" s="25"/>
      <c r="ZR1" s="25"/>
      <c r="ZS1" s="25"/>
      <c r="ZT1" s="25"/>
      <c r="ZU1" s="25"/>
      <c r="ZV1" s="25"/>
      <c r="ZW1" s="25"/>
      <c r="ZX1" s="25"/>
      <c r="ZY1" s="25"/>
      <c r="ZZ1" s="25"/>
      <c r="AAA1" s="25"/>
      <c r="AAB1" s="25"/>
      <c r="AAC1" s="25"/>
      <c r="AAD1" s="25"/>
      <c r="AAE1" s="25"/>
      <c r="AAF1" s="25"/>
      <c r="AAG1" s="25"/>
      <c r="AAH1" s="25"/>
      <c r="AAI1" s="25"/>
      <c r="AAJ1" s="25"/>
      <c r="AAK1" s="25"/>
      <c r="AAL1" s="25"/>
      <c r="AAM1" s="25"/>
      <c r="AAN1" s="25"/>
      <c r="AAO1" s="25"/>
      <c r="AAP1" s="25"/>
      <c r="AAQ1" s="25"/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5"/>
      <c r="ABI1" s="25"/>
      <c r="ABJ1" s="25"/>
      <c r="ABK1" s="25"/>
      <c r="ABL1" s="25"/>
      <c r="ABM1" s="25"/>
      <c r="ABN1" s="25"/>
      <c r="ABO1" s="25"/>
      <c r="ABP1" s="25"/>
      <c r="ABQ1" s="25"/>
      <c r="ABR1" s="25"/>
    </row>
    <row r="2" spans="1:746" x14ac:dyDescent="0.25">
      <c r="A2" s="26" t="s">
        <v>1123</v>
      </c>
      <c r="B2" s="27" t="s">
        <v>1158</v>
      </c>
      <c r="C2" s="27" t="s">
        <v>1159</v>
      </c>
      <c r="D2" s="27" t="s">
        <v>1160</v>
      </c>
      <c r="E2" s="27" t="s">
        <v>1161</v>
      </c>
      <c r="F2" s="27" t="s">
        <v>1162</v>
      </c>
      <c r="G2" s="27" t="s">
        <v>1163</v>
      </c>
      <c r="H2" s="27" t="s">
        <v>1164</v>
      </c>
      <c r="I2" s="27" t="s">
        <v>1165</v>
      </c>
      <c r="J2" s="27" t="s">
        <v>1166</v>
      </c>
      <c r="K2" s="27" t="s">
        <v>1167</v>
      </c>
      <c r="L2" s="27" t="s">
        <v>1168</v>
      </c>
      <c r="M2" s="27" t="s">
        <v>1169</v>
      </c>
      <c r="N2" s="27" t="s">
        <v>1158</v>
      </c>
      <c r="O2" s="27" t="s">
        <v>1159</v>
      </c>
      <c r="P2" s="27" t="s">
        <v>1160</v>
      </c>
      <c r="Q2" s="27" t="s">
        <v>1161</v>
      </c>
      <c r="R2" s="27" t="s">
        <v>1162</v>
      </c>
      <c r="S2" s="27" t="s">
        <v>1163</v>
      </c>
      <c r="T2" s="27" t="s">
        <v>1164</v>
      </c>
      <c r="U2" s="27" t="s">
        <v>1165</v>
      </c>
      <c r="V2" s="27" t="s">
        <v>1166</v>
      </c>
      <c r="W2" s="27" t="s">
        <v>1167</v>
      </c>
      <c r="X2" s="27" t="s">
        <v>1168</v>
      </c>
      <c r="Y2" s="27" t="s">
        <v>1169</v>
      </c>
      <c r="Z2" s="27" t="s">
        <v>1158</v>
      </c>
      <c r="AA2" s="27" t="s">
        <v>1159</v>
      </c>
      <c r="AB2" s="27" t="s">
        <v>1160</v>
      </c>
      <c r="AC2" s="27" t="s">
        <v>1161</v>
      </c>
      <c r="AD2" s="27" t="s">
        <v>1162</v>
      </c>
      <c r="AE2" s="27" t="s">
        <v>1163</v>
      </c>
      <c r="AF2" s="27" t="s">
        <v>1164</v>
      </c>
      <c r="AG2" s="27" t="s">
        <v>1165</v>
      </c>
      <c r="AH2" s="27" t="s">
        <v>1166</v>
      </c>
      <c r="AI2" s="27" t="s">
        <v>1167</v>
      </c>
      <c r="AJ2" s="27" t="s">
        <v>1168</v>
      </c>
      <c r="AK2" s="27" t="s">
        <v>1169</v>
      </c>
      <c r="AL2" s="27" t="s">
        <v>1158</v>
      </c>
      <c r="AM2" s="27" t="s">
        <v>1159</v>
      </c>
      <c r="AN2" s="27" t="s">
        <v>1160</v>
      </c>
      <c r="AO2" s="27" t="s">
        <v>1161</v>
      </c>
      <c r="AP2" s="27" t="s">
        <v>1162</v>
      </c>
      <c r="AQ2" s="27" t="s">
        <v>1163</v>
      </c>
      <c r="AR2" s="27" t="s">
        <v>1164</v>
      </c>
      <c r="AS2" s="27" t="s">
        <v>1165</v>
      </c>
      <c r="AT2" s="27" t="s">
        <v>1166</v>
      </c>
      <c r="AU2" s="27" t="s">
        <v>1167</v>
      </c>
      <c r="AV2" s="27" t="s">
        <v>1168</v>
      </c>
      <c r="AW2" s="27" t="s">
        <v>1169</v>
      </c>
      <c r="AX2" s="27" t="s">
        <v>1158</v>
      </c>
      <c r="AY2" s="27" t="s">
        <v>1159</v>
      </c>
      <c r="AZ2" s="27" t="s">
        <v>1160</v>
      </c>
      <c r="BA2" s="27" t="s">
        <v>1161</v>
      </c>
      <c r="BB2" s="27" t="s">
        <v>1162</v>
      </c>
      <c r="BC2" s="27" t="s">
        <v>1163</v>
      </c>
      <c r="BD2" s="27" t="s">
        <v>1164</v>
      </c>
      <c r="BE2" s="27" t="s">
        <v>1165</v>
      </c>
      <c r="BF2" s="27" t="s">
        <v>1166</v>
      </c>
      <c r="BG2" s="27" t="s">
        <v>1167</v>
      </c>
      <c r="BH2" s="27" t="s">
        <v>1168</v>
      </c>
      <c r="BI2" s="27" t="s">
        <v>1169</v>
      </c>
      <c r="BJ2" s="27" t="s">
        <v>1158</v>
      </c>
      <c r="BK2" s="27" t="s">
        <v>1159</v>
      </c>
      <c r="BL2" s="27" t="s">
        <v>1160</v>
      </c>
      <c r="BM2" s="27" t="s">
        <v>1161</v>
      </c>
      <c r="BN2" s="27" t="s">
        <v>1162</v>
      </c>
      <c r="BO2" s="27" t="s">
        <v>1163</v>
      </c>
      <c r="BP2" s="27" t="s">
        <v>1164</v>
      </c>
      <c r="BQ2" s="27" t="s">
        <v>1165</v>
      </c>
      <c r="BR2" s="27" t="s">
        <v>1166</v>
      </c>
      <c r="BS2" s="27" t="s">
        <v>1167</v>
      </c>
      <c r="BT2" s="27" t="s">
        <v>1168</v>
      </c>
      <c r="BU2" s="27" t="s">
        <v>1169</v>
      </c>
      <c r="BV2" s="27" t="s">
        <v>1158</v>
      </c>
      <c r="BW2" s="27" t="s">
        <v>1159</v>
      </c>
      <c r="BX2" s="27" t="s">
        <v>1160</v>
      </c>
      <c r="BY2" s="27" t="s">
        <v>1161</v>
      </c>
      <c r="BZ2" s="27" t="s">
        <v>1162</v>
      </c>
      <c r="CA2" s="27" t="s">
        <v>1163</v>
      </c>
      <c r="CB2" s="27" t="s">
        <v>1164</v>
      </c>
      <c r="CC2" s="27" t="s">
        <v>1165</v>
      </c>
      <c r="CD2" s="27" t="s">
        <v>1166</v>
      </c>
      <c r="CE2" s="27" t="s">
        <v>1167</v>
      </c>
      <c r="CF2" s="27" t="s">
        <v>1168</v>
      </c>
      <c r="CG2" s="27" t="s">
        <v>1169</v>
      </c>
      <c r="CH2" s="27" t="s">
        <v>1158</v>
      </c>
      <c r="CI2" s="27" t="s">
        <v>1159</v>
      </c>
      <c r="CJ2" s="27" t="s">
        <v>1160</v>
      </c>
      <c r="CK2" s="27" t="s">
        <v>1161</v>
      </c>
      <c r="CL2" s="27" t="s">
        <v>1162</v>
      </c>
      <c r="CM2" s="27" t="s">
        <v>1163</v>
      </c>
      <c r="CN2" s="27" t="s">
        <v>1164</v>
      </c>
      <c r="CO2" s="27" t="s">
        <v>1165</v>
      </c>
      <c r="CP2" s="27" t="s">
        <v>1166</v>
      </c>
      <c r="CQ2" s="27" t="s">
        <v>1167</v>
      </c>
      <c r="CR2" s="27" t="s">
        <v>1168</v>
      </c>
      <c r="CS2" s="27" t="s">
        <v>1169</v>
      </c>
      <c r="CT2" s="27" t="s">
        <v>1158</v>
      </c>
      <c r="CU2" s="27" t="s">
        <v>1159</v>
      </c>
      <c r="CV2" s="27" t="s">
        <v>1160</v>
      </c>
      <c r="CW2" s="27" t="s">
        <v>1161</v>
      </c>
      <c r="CX2" s="27" t="s">
        <v>1162</v>
      </c>
      <c r="CY2" s="27" t="s">
        <v>1163</v>
      </c>
      <c r="CZ2" s="27" t="s">
        <v>1164</v>
      </c>
      <c r="DA2" s="27" t="s">
        <v>1165</v>
      </c>
      <c r="DB2" s="27" t="s">
        <v>1166</v>
      </c>
      <c r="DC2" s="27" t="s">
        <v>1167</v>
      </c>
      <c r="DD2" s="27" t="s">
        <v>1168</v>
      </c>
      <c r="DE2" s="27" t="s">
        <v>1169</v>
      </c>
      <c r="DF2" s="27" t="s">
        <v>1158</v>
      </c>
      <c r="DG2" s="27" t="s">
        <v>1159</v>
      </c>
      <c r="DH2" s="27" t="s">
        <v>1160</v>
      </c>
      <c r="DI2" s="27" t="s">
        <v>1161</v>
      </c>
      <c r="DJ2" s="27" t="s">
        <v>1162</v>
      </c>
      <c r="DK2" s="27" t="s">
        <v>1163</v>
      </c>
      <c r="DL2" s="27" t="s">
        <v>1164</v>
      </c>
      <c r="DM2" s="27" t="s">
        <v>1165</v>
      </c>
      <c r="DN2" s="27" t="s">
        <v>1166</v>
      </c>
      <c r="DO2" s="27" t="s">
        <v>1167</v>
      </c>
      <c r="DP2" s="27" t="s">
        <v>1168</v>
      </c>
      <c r="DQ2" s="27" t="s">
        <v>1169</v>
      </c>
      <c r="DR2" s="27" t="s">
        <v>1158</v>
      </c>
      <c r="DS2" s="27" t="s">
        <v>1159</v>
      </c>
      <c r="DT2" s="27" t="s">
        <v>1160</v>
      </c>
      <c r="DU2" s="27" t="s">
        <v>1161</v>
      </c>
      <c r="DV2" s="27" t="s">
        <v>1162</v>
      </c>
      <c r="DW2" s="27" t="s">
        <v>1163</v>
      </c>
      <c r="DX2" s="27" t="s">
        <v>1164</v>
      </c>
      <c r="DY2" s="27" t="s">
        <v>1165</v>
      </c>
      <c r="DZ2" s="27" t="s">
        <v>1166</v>
      </c>
      <c r="EA2" s="27" t="s">
        <v>1167</v>
      </c>
      <c r="EB2" s="27" t="s">
        <v>1168</v>
      </c>
      <c r="EC2" s="27" t="s">
        <v>1169</v>
      </c>
      <c r="ED2" s="27" t="s">
        <v>1158</v>
      </c>
      <c r="EE2" s="27" t="s">
        <v>1159</v>
      </c>
      <c r="EF2" s="27" t="s">
        <v>1160</v>
      </c>
      <c r="EG2" s="27" t="s">
        <v>1161</v>
      </c>
      <c r="EH2" s="27" t="s">
        <v>1162</v>
      </c>
      <c r="EI2" s="27" t="s">
        <v>1163</v>
      </c>
      <c r="EJ2" s="27" t="s">
        <v>1164</v>
      </c>
      <c r="EK2" s="27" t="s">
        <v>1165</v>
      </c>
      <c r="EL2" s="27" t="s">
        <v>1166</v>
      </c>
      <c r="EM2" s="27" t="s">
        <v>1167</v>
      </c>
      <c r="EN2" s="27" t="s">
        <v>1168</v>
      </c>
      <c r="EO2" s="27" t="s">
        <v>1169</v>
      </c>
      <c r="EP2" s="27" t="s">
        <v>1158</v>
      </c>
      <c r="EQ2" s="27" t="s">
        <v>1159</v>
      </c>
      <c r="ER2" s="27" t="s">
        <v>1160</v>
      </c>
      <c r="ES2" s="27" t="s">
        <v>1161</v>
      </c>
      <c r="ET2" s="27" t="s">
        <v>1162</v>
      </c>
      <c r="EU2" s="27" t="s">
        <v>1163</v>
      </c>
      <c r="EV2" s="27" t="s">
        <v>1164</v>
      </c>
      <c r="EW2" s="27" t="s">
        <v>1165</v>
      </c>
      <c r="EX2" s="27" t="s">
        <v>1166</v>
      </c>
      <c r="EY2" s="27" t="s">
        <v>1167</v>
      </c>
      <c r="EZ2" s="27" t="s">
        <v>1168</v>
      </c>
      <c r="FA2" s="27" t="s">
        <v>1169</v>
      </c>
      <c r="FB2" s="27" t="s">
        <v>1158</v>
      </c>
      <c r="FC2" s="27" t="s">
        <v>1159</v>
      </c>
      <c r="FD2" s="27" t="s">
        <v>1160</v>
      </c>
      <c r="FE2" s="27" t="s">
        <v>1161</v>
      </c>
      <c r="FF2" s="27" t="s">
        <v>1162</v>
      </c>
      <c r="FG2" s="27" t="s">
        <v>1163</v>
      </c>
      <c r="FH2" s="27" t="s">
        <v>1164</v>
      </c>
      <c r="FI2" s="27" t="s">
        <v>1165</v>
      </c>
      <c r="FJ2" s="27" t="s">
        <v>1166</v>
      </c>
      <c r="FK2" s="27" t="s">
        <v>1167</v>
      </c>
      <c r="FL2" s="27" t="s">
        <v>1168</v>
      </c>
      <c r="FM2" s="27" t="s">
        <v>1169</v>
      </c>
      <c r="FN2" s="27" t="s">
        <v>1158</v>
      </c>
      <c r="FO2" s="27" t="s">
        <v>1159</v>
      </c>
      <c r="FP2" s="27" t="s">
        <v>1160</v>
      </c>
      <c r="FQ2" s="27" t="s">
        <v>1161</v>
      </c>
      <c r="FR2" s="27" t="s">
        <v>1162</v>
      </c>
      <c r="FS2" s="27" t="s">
        <v>1163</v>
      </c>
      <c r="FT2" s="27" t="s">
        <v>1164</v>
      </c>
      <c r="FU2" s="27" t="s">
        <v>1165</v>
      </c>
      <c r="FV2" s="27" t="s">
        <v>1166</v>
      </c>
      <c r="FW2" s="27" t="s">
        <v>1167</v>
      </c>
      <c r="FX2" s="27" t="s">
        <v>1168</v>
      </c>
      <c r="FY2" s="27" t="s">
        <v>1169</v>
      </c>
      <c r="FZ2" s="27" t="s">
        <v>1158</v>
      </c>
      <c r="GA2" s="27" t="s">
        <v>1159</v>
      </c>
      <c r="GB2" s="27" t="s">
        <v>1160</v>
      </c>
      <c r="GC2" s="27" t="s">
        <v>1161</v>
      </c>
      <c r="GD2" s="27" t="s">
        <v>1162</v>
      </c>
      <c r="GE2" s="27" t="s">
        <v>1163</v>
      </c>
      <c r="GF2" s="27" t="s">
        <v>1164</v>
      </c>
      <c r="GG2" s="27" t="s">
        <v>1165</v>
      </c>
      <c r="GH2" s="27" t="s">
        <v>1166</v>
      </c>
      <c r="GI2" s="27" t="s">
        <v>1167</v>
      </c>
      <c r="GJ2" s="27" t="s">
        <v>1168</v>
      </c>
      <c r="GK2" s="27" t="s">
        <v>1169</v>
      </c>
      <c r="GL2" s="27" t="s">
        <v>1158</v>
      </c>
      <c r="GM2" s="27" t="s">
        <v>1159</v>
      </c>
      <c r="GN2" s="27" t="s">
        <v>1160</v>
      </c>
      <c r="GO2" s="27" t="s">
        <v>1161</v>
      </c>
      <c r="GP2" s="27" t="s">
        <v>1162</v>
      </c>
      <c r="GQ2" s="27" t="s">
        <v>1163</v>
      </c>
      <c r="GR2" s="27" t="s">
        <v>1164</v>
      </c>
      <c r="GS2" s="27" t="s">
        <v>1165</v>
      </c>
      <c r="GT2" s="27" t="s">
        <v>1166</v>
      </c>
      <c r="GU2" s="27" t="s">
        <v>1167</v>
      </c>
      <c r="GV2" s="27" t="s">
        <v>1168</v>
      </c>
      <c r="GW2" s="27" t="s">
        <v>1169</v>
      </c>
      <c r="GX2" s="27" t="s">
        <v>1158</v>
      </c>
      <c r="GY2" s="27" t="s">
        <v>1159</v>
      </c>
      <c r="GZ2" s="27" t="s">
        <v>1160</v>
      </c>
      <c r="HA2" s="27" t="s">
        <v>1161</v>
      </c>
      <c r="HB2" s="27" t="s">
        <v>1162</v>
      </c>
      <c r="HC2" s="27" t="s">
        <v>1163</v>
      </c>
      <c r="HD2" s="27" t="s">
        <v>1164</v>
      </c>
      <c r="HE2" s="27" t="s">
        <v>1165</v>
      </c>
      <c r="HF2" s="27" t="s">
        <v>1166</v>
      </c>
      <c r="HG2" s="27" t="s">
        <v>1167</v>
      </c>
      <c r="HH2" s="27" t="s">
        <v>1168</v>
      </c>
      <c r="HI2" s="27" t="s">
        <v>1169</v>
      </c>
      <c r="HJ2" s="27" t="s">
        <v>1158</v>
      </c>
      <c r="HK2" s="27" t="s">
        <v>1159</v>
      </c>
      <c r="HL2" s="27" t="s">
        <v>1160</v>
      </c>
      <c r="HM2" s="27" t="s">
        <v>1161</v>
      </c>
      <c r="HN2" s="27" t="s">
        <v>1162</v>
      </c>
      <c r="HO2" s="27" t="s">
        <v>1163</v>
      </c>
      <c r="HP2" s="27" t="s">
        <v>1164</v>
      </c>
      <c r="HQ2" s="27" t="s">
        <v>1165</v>
      </c>
      <c r="HR2" s="27" t="s">
        <v>1166</v>
      </c>
      <c r="HS2" s="27" t="s">
        <v>1167</v>
      </c>
      <c r="HT2" s="27" t="s">
        <v>1168</v>
      </c>
      <c r="HU2" s="27" t="s">
        <v>1169</v>
      </c>
      <c r="HV2" s="27" t="s">
        <v>1158</v>
      </c>
      <c r="HW2" s="27" t="s">
        <v>1159</v>
      </c>
      <c r="HX2" s="27" t="s">
        <v>1160</v>
      </c>
      <c r="HY2" s="27" t="s">
        <v>1161</v>
      </c>
      <c r="HZ2" s="27" t="s">
        <v>1162</v>
      </c>
      <c r="IA2" s="27" t="s">
        <v>1163</v>
      </c>
      <c r="IB2" s="27" t="s">
        <v>1164</v>
      </c>
      <c r="IC2" s="27" t="s">
        <v>1165</v>
      </c>
      <c r="ID2" s="27" t="s">
        <v>1166</v>
      </c>
      <c r="IE2" s="27" t="s">
        <v>1167</v>
      </c>
      <c r="IF2" s="27" t="s">
        <v>1168</v>
      </c>
      <c r="IG2" s="27" t="s">
        <v>1169</v>
      </c>
      <c r="IH2" s="27" t="s">
        <v>1158</v>
      </c>
      <c r="II2" s="27" t="s">
        <v>1159</v>
      </c>
      <c r="IJ2" s="27" t="s">
        <v>1160</v>
      </c>
      <c r="IK2" s="27" t="s">
        <v>1161</v>
      </c>
      <c r="IL2" s="27" t="s">
        <v>1162</v>
      </c>
      <c r="IM2" s="27" t="s">
        <v>1163</v>
      </c>
      <c r="IN2" s="27" t="s">
        <v>1164</v>
      </c>
      <c r="IO2" s="27" t="s">
        <v>1165</v>
      </c>
      <c r="IP2" s="27" t="s">
        <v>1166</v>
      </c>
      <c r="IQ2" s="27" t="s">
        <v>1167</v>
      </c>
      <c r="IR2" s="27" t="s">
        <v>1168</v>
      </c>
      <c r="IS2" s="27" t="s">
        <v>1169</v>
      </c>
      <c r="IT2" s="27" t="s">
        <v>1158</v>
      </c>
      <c r="IU2" s="27" t="s">
        <v>1159</v>
      </c>
      <c r="IV2" s="27" t="s">
        <v>1160</v>
      </c>
      <c r="IW2" s="27" t="s">
        <v>1161</v>
      </c>
      <c r="IX2" s="27" t="s">
        <v>1162</v>
      </c>
      <c r="IY2" s="27" t="s">
        <v>1163</v>
      </c>
      <c r="IZ2" s="27" t="s">
        <v>1164</v>
      </c>
      <c r="JA2" s="27" t="s">
        <v>1165</v>
      </c>
      <c r="JB2" s="27" t="s">
        <v>1166</v>
      </c>
      <c r="JC2" s="27" t="s">
        <v>1167</v>
      </c>
      <c r="JD2" s="27" t="s">
        <v>1168</v>
      </c>
      <c r="JE2" s="27" t="s">
        <v>1169</v>
      </c>
      <c r="JF2" s="27" t="s">
        <v>1158</v>
      </c>
      <c r="JG2" s="27" t="s">
        <v>1159</v>
      </c>
      <c r="JH2" s="27" t="s">
        <v>1160</v>
      </c>
      <c r="JI2" s="27" t="s">
        <v>1161</v>
      </c>
      <c r="JJ2" s="27" t="s">
        <v>1162</v>
      </c>
      <c r="JK2" s="27" t="s">
        <v>1163</v>
      </c>
      <c r="JL2" s="27" t="s">
        <v>1164</v>
      </c>
      <c r="JM2" s="27" t="s">
        <v>1165</v>
      </c>
      <c r="JN2" s="27" t="s">
        <v>1166</v>
      </c>
      <c r="JO2" s="27" t="s">
        <v>1167</v>
      </c>
      <c r="JP2" s="27" t="s">
        <v>1168</v>
      </c>
      <c r="JQ2" s="27" t="s">
        <v>1169</v>
      </c>
      <c r="JR2" s="27" t="s">
        <v>1158</v>
      </c>
      <c r="JS2" s="27" t="s">
        <v>1159</v>
      </c>
      <c r="JT2" s="27" t="s">
        <v>1160</v>
      </c>
      <c r="JU2" s="27" t="s">
        <v>1161</v>
      </c>
      <c r="JV2" s="27" t="s">
        <v>1162</v>
      </c>
      <c r="JW2" s="27" t="s">
        <v>1163</v>
      </c>
      <c r="JX2" s="27" t="s">
        <v>1164</v>
      </c>
      <c r="JY2" s="27" t="s">
        <v>1165</v>
      </c>
      <c r="JZ2" s="27" t="s">
        <v>1166</v>
      </c>
      <c r="KA2" s="27" t="s">
        <v>1167</v>
      </c>
      <c r="KB2" s="27" t="s">
        <v>1168</v>
      </c>
      <c r="KC2" s="27" t="s">
        <v>1169</v>
      </c>
      <c r="KD2" s="27" t="s">
        <v>1158</v>
      </c>
      <c r="KE2" s="27" t="s">
        <v>1159</v>
      </c>
      <c r="KF2" s="27" t="s">
        <v>1160</v>
      </c>
      <c r="KG2" s="27" t="s">
        <v>1161</v>
      </c>
      <c r="KH2" s="27" t="s">
        <v>1162</v>
      </c>
      <c r="KI2" s="27" t="s">
        <v>1163</v>
      </c>
      <c r="KJ2" s="27" t="s">
        <v>1164</v>
      </c>
      <c r="KK2" s="27" t="s">
        <v>1165</v>
      </c>
      <c r="KL2" s="27" t="s">
        <v>1166</v>
      </c>
      <c r="KM2" s="27" t="s">
        <v>1167</v>
      </c>
      <c r="KN2" s="27" t="s">
        <v>1168</v>
      </c>
      <c r="KO2" s="27" t="s">
        <v>1169</v>
      </c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2"/>
      <c r="WE2" s="22"/>
      <c r="WF2" s="22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I2" s="5"/>
      <c r="ABJ2" s="5"/>
      <c r="ABK2" s="5"/>
      <c r="ABL2" s="5"/>
      <c r="ABM2" s="5"/>
      <c r="ABN2" s="5"/>
      <c r="ABO2" s="5"/>
      <c r="ABP2" s="5"/>
      <c r="ABQ2" s="5"/>
      <c r="ABR2" s="5"/>
    </row>
    <row r="3" spans="1:746" x14ac:dyDescent="0.25">
      <c r="A3" t="s">
        <v>700</v>
      </c>
      <c r="B3">
        <v>3200.3132029392236</v>
      </c>
      <c r="C3">
        <v>2731.1050281102648</v>
      </c>
      <c r="D3">
        <v>2656.9281808405976</v>
      </c>
      <c r="E3">
        <v>3018.081125797713</v>
      </c>
      <c r="F3">
        <v>3375.7968104263555</v>
      </c>
      <c r="G3">
        <v>3407.4061279881562</v>
      </c>
      <c r="H3">
        <v>3440.7640989837873</v>
      </c>
      <c r="I3">
        <v>3345.9536538306938</v>
      </c>
      <c r="J3">
        <v>3418.129536380226</v>
      </c>
      <c r="K3">
        <v>3270.7768393955957</v>
      </c>
      <c r="L3">
        <v>3263.7017867628556</v>
      </c>
      <c r="M3">
        <v>3009.6230199128559</v>
      </c>
      <c r="N3">
        <v>3153.3319671291265</v>
      </c>
      <c r="O3">
        <v>3315.9464764713202</v>
      </c>
      <c r="P3">
        <v>3161.0816247795415</v>
      </c>
      <c r="Q3">
        <v>3286.9962897548953</v>
      </c>
      <c r="R3">
        <v>3361.273752598162</v>
      </c>
      <c r="S3">
        <v>3217.1178911428997</v>
      </c>
      <c r="T3">
        <v>3147.6647544901998</v>
      </c>
      <c r="U3">
        <v>3223.5495985659463</v>
      </c>
      <c r="V3">
        <v>3169.249027288849</v>
      </c>
      <c r="W3">
        <v>3104.530158256196</v>
      </c>
      <c r="X3">
        <v>2719.9163696743885</v>
      </c>
      <c r="Y3">
        <v>2661.3773211290945</v>
      </c>
      <c r="Z3">
        <v>2854.4172760101328</v>
      </c>
      <c r="AA3">
        <v>2963.7854415783249</v>
      </c>
      <c r="AB3">
        <v>3310.582321061484</v>
      </c>
      <c r="AC3">
        <v>3323.8999079526393</v>
      </c>
      <c r="AD3">
        <v>3398.8210019109702</v>
      </c>
      <c r="AE3">
        <v>3367.4725353117424</v>
      </c>
      <c r="AF3">
        <v>3375.3199389507731</v>
      </c>
      <c r="AG3">
        <v>3310.4332747284507</v>
      </c>
      <c r="AH3">
        <v>3431.3822301729274</v>
      </c>
      <c r="AI3">
        <v>3392.4906004264194</v>
      </c>
      <c r="AJ3">
        <v>3077.0280838126282</v>
      </c>
      <c r="AK3">
        <v>2652.9193243076415</v>
      </c>
      <c r="AL3">
        <v>2622.3891042454911</v>
      </c>
      <c r="AM3">
        <v>2822.0748348621955</v>
      </c>
      <c r="AN3">
        <v>3243.2916620924361</v>
      </c>
      <c r="AO3">
        <v>3518.3574550702369</v>
      </c>
      <c r="AP3">
        <v>3478.3049841562542</v>
      </c>
      <c r="AQ3">
        <v>3489.2576679794729</v>
      </c>
      <c r="AR3">
        <v>3471.0092082504325</v>
      </c>
      <c r="AS3">
        <v>3472.812120045392</v>
      </c>
      <c r="AT3">
        <v>3324.9645373105768</v>
      </c>
      <c r="AU3">
        <v>3465.3884132304829</v>
      </c>
      <c r="AV3">
        <v>3551.6323805227798</v>
      </c>
      <c r="AW3">
        <v>3234.3387754592959</v>
      </c>
      <c r="AX3">
        <v>3210.5836419256157</v>
      </c>
      <c r="AY3">
        <v>3285.9619997659729</v>
      </c>
      <c r="AZ3">
        <v>3493.3945313386757</v>
      </c>
      <c r="BA3">
        <v>3446.8023914411579</v>
      </c>
      <c r="BB3">
        <v>3475.0751251241113</v>
      </c>
      <c r="BC3">
        <v>3377.7453718664883</v>
      </c>
      <c r="BD3">
        <v>3519.2804885074024</v>
      </c>
      <c r="BE3">
        <v>3512.8572338320159</v>
      </c>
      <c r="BF3">
        <v>3515.5933423981469</v>
      </c>
      <c r="BG3">
        <v>3577.1416110775212</v>
      </c>
      <c r="BH3">
        <v>3511.5754129599623</v>
      </c>
      <c r="BI3">
        <v>3396.7077130687812</v>
      </c>
      <c r="BJ3">
        <v>3138.1459429132478</v>
      </c>
      <c r="BK3">
        <v>3165.0796034845298</v>
      </c>
      <c r="BL3">
        <v>2485.778080636002</v>
      </c>
      <c r="BM3">
        <v>2576.5763390015459</v>
      </c>
      <c r="BN3">
        <v>2858.2052101915115</v>
      </c>
      <c r="BO3">
        <v>2908.1244149434087</v>
      </c>
      <c r="BP3">
        <v>3004.4041032907726</v>
      </c>
      <c r="BQ3">
        <v>2984.5294599018007</v>
      </c>
      <c r="BR3">
        <v>3102.4677055566949</v>
      </c>
      <c r="BS3">
        <v>3324.4665576260295</v>
      </c>
      <c r="BT3">
        <v>3265.0219894188231</v>
      </c>
      <c r="BU3">
        <v>3126.4052461775846</v>
      </c>
      <c r="BV3">
        <v>2812.8957612848321</v>
      </c>
      <c r="BW3">
        <v>2895.3521791930916</v>
      </c>
      <c r="BX3">
        <v>2813.4664836180268</v>
      </c>
      <c r="BY3">
        <v>3416.7809898762653</v>
      </c>
      <c r="BZ3">
        <v>3211.7201945239485</v>
      </c>
      <c r="CA3">
        <v>3288.2382316222365</v>
      </c>
      <c r="CB3">
        <v>3131.619519572233</v>
      </c>
      <c r="CC3">
        <v>3255.4070962321462</v>
      </c>
      <c r="CD3">
        <v>3266.7928366100305</v>
      </c>
      <c r="CE3">
        <v>3244.8173341114107</v>
      </c>
      <c r="CF3">
        <v>3152.5717408906885</v>
      </c>
      <c r="CG3">
        <v>3025.5996378424911</v>
      </c>
      <c r="CH3">
        <v>2919.2221587558961</v>
      </c>
      <c r="CI3">
        <v>2995.3489277451499</v>
      </c>
      <c r="CJ3">
        <v>2892.7510909919883</v>
      </c>
      <c r="CK3">
        <v>2985.8908243682763</v>
      </c>
      <c r="CL3">
        <v>3186.9071019296489</v>
      </c>
      <c r="CM3">
        <v>3084.1636326566277</v>
      </c>
      <c r="CN3">
        <v>3097.0243084046415</v>
      </c>
      <c r="CO3">
        <v>3224.6166262001984</v>
      </c>
      <c r="CP3">
        <v>3266.1800912160797</v>
      </c>
      <c r="CQ3">
        <v>3145.8980242286525</v>
      </c>
      <c r="CR3">
        <v>3202.4946693483753</v>
      </c>
      <c r="CS3">
        <v>2988.2649018232819</v>
      </c>
      <c r="CT3">
        <v>2948.9773679798827</v>
      </c>
      <c r="CU3">
        <v>2873.5317285203655</v>
      </c>
      <c r="CV3">
        <v>3016.5620330012453</v>
      </c>
      <c r="CW3">
        <v>3238.5268583830712</v>
      </c>
      <c r="CX3">
        <v>3273.5107794163341</v>
      </c>
      <c r="CY3">
        <v>3464.0069080274302</v>
      </c>
      <c r="CZ3">
        <v>3312.8082924808396</v>
      </c>
      <c r="DA3">
        <v>3135.9867917690171</v>
      </c>
      <c r="DB3">
        <v>3116.411893291749</v>
      </c>
      <c r="DC3">
        <v>3093.4845440494591</v>
      </c>
      <c r="DD3">
        <v>3055.33858539218</v>
      </c>
      <c r="DE3">
        <v>3137.2775899377875</v>
      </c>
      <c r="DF3">
        <v>2749.1334642183469</v>
      </c>
      <c r="DG3">
        <v>2722.1919431279621</v>
      </c>
      <c r="DH3">
        <v>2597.114747436859</v>
      </c>
      <c r="DI3">
        <v>3197.5277685144806</v>
      </c>
      <c r="DJ3">
        <v>3077.8846241718074</v>
      </c>
      <c r="DK3">
        <v>3136.582983867921</v>
      </c>
      <c r="DL3">
        <v>3176.3352700834253</v>
      </c>
      <c r="DM3">
        <v>3165.2343281450808</v>
      </c>
      <c r="DN3">
        <v>3153.9583149342047</v>
      </c>
      <c r="DO3">
        <v>2886.6794440800268</v>
      </c>
      <c r="DP3">
        <v>2955.4394305969727</v>
      </c>
      <c r="DQ3">
        <v>3042.3951630265769</v>
      </c>
      <c r="DR3">
        <v>2844.5823967406577</v>
      </c>
      <c r="DS3">
        <v>2729.173324914394</v>
      </c>
      <c r="DT3">
        <v>2714.1680168016801</v>
      </c>
      <c r="DU3">
        <v>3243.7719949046009</v>
      </c>
      <c r="DV3">
        <v>3261.748642402416</v>
      </c>
      <c r="DW3">
        <v>3240.860488721235</v>
      </c>
      <c r="DX3">
        <v>3278.4566002868487</v>
      </c>
      <c r="DY3">
        <v>3368.0620835016152</v>
      </c>
      <c r="DZ3">
        <v>3306.4818461709147</v>
      </c>
      <c r="EA3">
        <v>3099.0911388140162</v>
      </c>
      <c r="EB3">
        <v>3018.9680172768412</v>
      </c>
      <c r="EC3">
        <v>2847.6518894912679</v>
      </c>
      <c r="ED3">
        <v>2756.7927049391692</v>
      </c>
      <c r="EE3">
        <v>3024.6340551617195</v>
      </c>
      <c r="EF3">
        <v>2842.345767575323</v>
      </c>
      <c r="EG3">
        <v>3296.2657381389818</v>
      </c>
      <c r="EH3">
        <v>3309.4118157800076</v>
      </c>
      <c r="EI3">
        <v>3293.2551184878316</v>
      </c>
      <c r="EJ3">
        <v>3285.7835321916828</v>
      </c>
      <c r="EK3">
        <v>3274.9856264421896</v>
      </c>
      <c r="EL3">
        <v>3256.4805508773834</v>
      </c>
      <c r="EM3">
        <v>3119.9431104599007</v>
      </c>
      <c r="EN3">
        <v>2987.1460718380476</v>
      </c>
      <c r="EO3">
        <v>2879.5661981787184</v>
      </c>
      <c r="EP3">
        <v>2805.5617142557394</v>
      </c>
      <c r="EQ3">
        <v>2820.7328343898153</v>
      </c>
      <c r="ER3">
        <v>2886.5344420081447</v>
      </c>
      <c r="ES3">
        <v>3599.6869961354387</v>
      </c>
      <c r="ET3">
        <v>3505.1590614467204</v>
      </c>
      <c r="EU3">
        <v>3347.571817100119</v>
      </c>
      <c r="EV3">
        <v>3198.2019408433353</v>
      </c>
      <c r="EW3">
        <v>3226.6852670688122</v>
      </c>
      <c r="EX3">
        <v>3086.5697735100721</v>
      </c>
      <c r="EY3">
        <v>3147.7003577487644</v>
      </c>
      <c r="EZ3">
        <v>2725.1169452427771</v>
      </c>
      <c r="FA3">
        <v>2679.8119855259538</v>
      </c>
      <c r="FB3">
        <v>2998.6657408175111</v>
      </c>
      <c r="FC3">
        <v>2932.7684971098265</v>
      </c>
      <c r="FD3">
        <v>3084.0607366468271</v>
      </c>
      <c r="FE3">
        <v>3158.9705555650489</v>
      </c>
      <c r="FF3">
        <v>3059.6571737832187</v>
      </c>
      <c r="FG3">
        <v>3162.2566304108054</v>
      </c>
      <c r="FH3">
        <v>3214.692354409879</v>
      </c>
      <c r="FI3">
        <v>3241.0948013431062</v>
      </c>
      <c r="FJ3">
        <v>3262.5528514509992</v>
      </c>
      <c r="FK3">
        <v>3467.2618585728696</v>
      </c>
      <c r="FL3">
        <v>3245.8315166409029</v>
      </c>
      <c r="FM3">
        <v>3352.4748731278623</v>
      </c>
      <c r="FN3">
        <v>3298.3779492627573</v>
      </c>
      <c r="FO3">
        <v>3331.5683031962481</v>
      </c>
      <c r="FP3">
        <v>3581.5447588187258</v>
      </c>
      <c r="FQ3">
        <v>3479.5826186392223</v>
      </c>
      <c r="FR3">
        <v>3369.3055917339589</v>
      </c>
      <c r="FS3">
        <v>3379.4775096148487</v>
      </c>
      <c r="FT3">
        <v>3384.3825656884446</v>
      </c>
      <c r="FU3">
        <v>3425.8601981203965</v>
      </c>
      <c r="FV3">
        <v>3446.6403956194677</v>
      </c>
      <c r="FW3">
        <v>3517.0456602140384</v>
      </c>
      <c r="FX3">
        <v>3612.0243511503581</v>
      </c>
      <c r="FY3">
        <v>3516.1221513131804</v>
      </c>
      <c r="FZ3">
        <v>3354.9164972314929</v>
      </c>
      <c r="GA3">
        <v>3132.6224675742315</v>
      </c>
      <c r="GB3">
        <v>3209.9433036477722</v>
      </c>
      <c r="GC3">
        <v>3375.9094930750116</v>
      </c>
      <c r="GD3">
        <v>3289.0599809772912</v>
      </c>
      <c r="GE3">
        <v>3320.435263477113</v>
      </c>
      <c r="GF3">
        <v>3320.8724968402503</v>
      </c>
      <c r="GG3">
        <v>3275.8720874542014</v>
      </c>
      <c r="GH3">
        <v>3308.0378962630989</v>
      </c>
      <c r="GI3">
        <v>3432.049828799898</v>
      </c>
      <c r="GJ3">
        <v>3348.5564044629755</v>
      </c>
      <c r="GK3">
        <v>3239.0909030447328</v>
      </c>
      <c r="GL3">
        <v>3316.5347821994214</v>
      </c>
      <c r="GM3">
        <v>3348.2479135797776</v>
      </c>
      <c r="GN3">
        <v>3353.7039511782264</v>
      </c>
      <c r="GO3">
        <v>3446.8051732766171</v>
      </c>
      <c r="GP3">
        <v>3414.7260373746203</v>
      </c>
      <c r="GQ3">
        <v>3407.7037794883454</v>
      </c>
      <c r="GR3">
        <v>3470.6937601416139</v>
      </c>
      <c r="GS3">
        <v>3440.1502169413261</v>
      </c>
      <c r="GT3">
        <v>3453.1399778470204</v>
      </c>
      <c r="GU3">
        <v>3737.9291906241742</v>
      </c>
      <c r="GV3">
        <v>3480.4630112403147</v>
      </c>
      <c r="GW3">
        <v>3387.7119731824641</v>
      </c>
      <c r="GX3">
        <v>3575.5758645253209</v>
      </c>
      <c r="GY3">
        <v>4234.8663858923201</v>
      </c>
      <c r="GZ3">
        <v>3546.8092225109904</v>
      </c>
      <c r="HA3">
        <v>3578.4913096200485</v>
      </c>
      <c r="HB3">
        <v>3791.712070723398</v>
      </c>
      <c r="HC3">
        <v>3914.9021385093806</v>
      </c>
      <c r="HD3">
        <v>3856.1694563338788</v>
      </c>
      <c r="HE3">
        <v>3796.3541666666665</v>
      </c>
      <c r="HF3">
        <v>3800.4054775031127</v>
      </c>
      <c r="HG3">
        <v>3794.939500116795</v>
      </c>
      <c r="HH3">
        <v>3615.4247291149986</v>
      </c>
      <c r="HI3">
        <v>3546.4246586011741</v>
      </c>
      <c r="HJ3">
        <v>3725.0017533752471</v>
      </c>
      <c r="HK3">
        <v>3685.9703531944842</v>
      </c>
      <c r="HL3">
        <v>3770.5147165434246</v>
      </c>
      <c r="HM3">
        <v>3704.9702179282604</v>
      </c>
      <c r="HN3">
        <v>3784.5532730048189</v>
      </c>
      <c r="HO3">
        <v>3741.3611207194745</v>
      </c>
      <c r="HP3">
        <v>3859.5411204481788</v>
      </c>
      <c r="HQ3">
        <v>3912.1887154918886</v>
      </c>
      <c r="HR3">
        <v>3931.1691780182873</v>
      </c>
      <c r="HS3">
        <v>3926.4928831731281</v>
      </c>
      <c r="HT3">
        <v>3530.7562761394956</v>
      </c>
      <c r="HU3">
        <v>3567.9064811269423</v>
      </c>
      <c r="HV3">
        <v>4272.1579885171259</v>
      </c>
      <c r="HW3">
        <v>3719.0080523402112</v>
      </c>
      <c r="HX3">
        <v>3815.6266889206804</v>
      </c>
      <c r="HY3">
        <v>3564.0780866998011</v>
      </c>
      <c r="HZ3">
        <v>3588.5450120670362</v>
      </c>
      <c r="IA3">
        <v>3580.4149744261986</v>
      </c>
      <c r="IB3">
        <v>3650.388191996683</v>
      </c>
      <c r="IC3">
        <v>3695.1313367279936</v>
      </c>
      <c r="ID3">
        <v>3710.8104350491535</v>
      </c>
      <c r="IE3">
        <v>3612.6275880906851</v>
      </c>
      <c r="IF3">
        <v>3654.298176635376</v>
      </c>
      <c r="IG3">
        <v>3922.7411373407967</v>
      </c>
      <c r="IH3">
        <v>3910.589062959385</v>
      </c>
      <c r="II3">
        <v>3905.1955007315337</v>
      </c>
      <c r="IJ3">
        <v>3837.4648959566912</v>
      </c>
      <c r="IK3">
        <v>3820.5100752487251</v>
      </c>
      <c r="IL3">
        <v>3725.7900937322961</v>
      </c>
      <c r="IM3">
        <v>3818.26307988191</v>
      </c>
      <c r="IN3">
        <v>3714.6281781023918</v>
      </c>
      <c r="IO3">
        <v>3716.4626484432129</v>
      </c>
      <c r="IP3">
        <v>3874.3589283024116</v>
      </c>
      <c r="IQ3">
        <v>4080.3247302041345</v>
      </c>
      <c r="IR3">
        <v>4151.7286250939151</v>
      </c>
      <c r="IS3">
        <v>4013.8848312911209</v>
      </c>
      <c r="IT3">
        <v>3729.324190521229</v>
      </c>
      <c r="IU3">
        <v>3594.5078892712113</v>
      </c>
      <c r="IV3">
        <v>4088.4768713954459</v>
      </c>
      <c r="IW3">
        <v>3692.8278453866892</v>
      </c>
      <c r="IX3">
        <v>3674.6271663696007</v>
      </c>
      <c r="IY3">
        <v>3689.7342921158961</v>
      </c>
      <c r="IZ3">
        <v>3832.9457829575927</v>
      </c>
      <c r="JA3">
        <v>3593.602294921875</v>
      </c>
      <c r="JB3">
        <v>3553.5223904977479</v>
      </c>
      <c r="JC3">
        <v>4012.1556314678992</v>
      </c>
      <c r="JD3">
        <v>3985.0109190634994</v>
      </c>
      <c r="JE3">
        <v>3751.2310986078646</v>
      </c>
      <c r="JF3">
        <v>3346.1704324495422</v>
      </c>
      <c r="JG3">
        <v>3262.3997532387416</v>
      </c>
      <c r="JH3">
        <v>3714.602808756712</v>
      </c>
      <c r="JI3">
        <v>3444.0000728544364</v>
      </c>
      <c r="JJ3">
        <v>3238.20673763377</v>
      </c>
      <c r="JK3">
        <v>3462.9656577079754</v>
      </c>
      <c r="JL3">
        <v>3513.1387274467238</v>
      </c>
      <c r="JM3">
        <v>3505.9062905317769</v>
      </c>
      <c r="JN3">
        <v>3418.7831987750551</v>
      </c>
      <c r="JO3">
        <v>3440.5277247830636</v>
      </c>
      <c r="JP3">
        <v>3474.1743881118882</v>
      </c>
      <c r="JQ3">
        <v>3196.5901105493185</v>
      </c>
      <c r="JR3">
        <v>3004.9490375618234</v>
      </c>
      <c r="JS3">
        <v>2876.472974174334</v>
      </c>
      <c r="JT3">
        <v>2978.8776510655866</v>
      </c>
      <c r="JU3">
        <v>3168.8342779862933</v>
      </c>
      <c r="JV3">
        <v>3158.789367929061</v>
      </c>
      <c r="JW3">
        <v>3331.2455141058226</v>
      </c>
      <c r="JX3">
        <v>3452.5013396030404</v>
      </c>
      <c r="JY3">
        <v>3444.2630359212053</v>
      </c>
      <c r="JZ3">
        <v>3463.897286133365</v>
      </c>
      <c r="KA3">
        <v>4035.0532007170532</v>
      </c>
      <c r="KB3">
        <v>3364.0102907708178</v>
      </c>
      <c r="KC3">
        <v>2932.6773628233018</v>
      </c>
      <c r="KD3">
        <v>3116.4318012984077</v>
      </c>
      <c r="KE3">
        <v>2873.3834439033953</v>
      </c>
      <c r="KF3">
        <v>3172.0871641365547</v>
      </c>
      <c r="KG3">
        <v>3648.2385287136044</v>
      </c>
      <c r="KH3">
        <v>3305.3101181277671</v>
      </c>
      <c r="KI3">
        <v>3478.7992942998208</v>
      </c>
      <c r="KJ3">
        <v>3579.2508347005978</v>
      </c>
      <c r="KK3">
        <v>3689.8283247514205</v>
      </c>
      <c r="KL3">
        <v>3766.4337550647269</v>
      </c>
      <c r="KM3">
        <v>3615.535732978421</v>
      </c>
      <c r="KN3">
        <v>3643.965372745171</v>
      </c>
      <c r="KO3">
        <v>3500.9934060471369</v>
      </c>
      <c r="KP3">
        <f>AVERAGE(B3:KO3)</f>
        <v>3330.5566104453551</v>
      </c>
    </row>
    <row r="4" spans="1:746" x14ac:dyDescent="0.25">
      <c r="A4" t="s">
        <v>706</v>
      </c>
      <c r="B4">
        <v>3200.3132029392236</v>
      </c>
      <c r="C4">
        <v>2731.1050281102648</v>
      </c>
      <c r="D4">
        <v>2656.9281808405976</v>
      </c>
      <c r="E4">
        <v>3018.081125797713</v>
      </c>
      <c r="F4">
        <v>3375.7968104263555</v>
      </c>
      <c r="G4">
        <v>3407.4061279881562</v>
      </c>
      <c r="H4">
        <v>3440.7640989837873</v>
      </c>
      <c r="I4">
        <v>3345.9536538306938</v>
      </c>
      <c r="J4">
        <v>3418.129536380226</v>
      </c>
      <c r="K4">
        <v>3270.7768393955957</v>
      </c>
      <c r="L4">
        <v>3263.7017867628556</v>
      </c>
      <c r="M4">
        <v>3009.6230199128559</v>
      </c>
      <c r="N4">
        <v>3153.3319671291265</v>
      </c>
      <c r="O4">
        <v>3315.9464764713202</v>
      </c>
      <c r="P4">
        <v>3161.0816247795415</v>
      </c>
      <c r="Q4">
        <v>3286.9962897548953</v>
      </c>
      <c r="R4">
        <v>3361.273752598162</v>
      </c>
      <c r="S4">
        <v>3217.1178911428997</v>
      </c>
      <c r="T4">
        <v>3147.6647544901998</v>
      </c>
      <c r="U4">
        <v>3223.5495985659463</v>
      </c>
      <c r="V4">
        <v>3169.249027288849</v>
      </c>
      <c r="W4">
        <v>3104.530158256196</v>
      </c>
      <c r="X4">
        <v>2719.9163696743885</v>
      </c>
      <c r="Y4">
        <v>2661.3773211290945</v>
      </c>
      <c r="Z4">
        <v>2854.4172760101328</v>
      </c>
      <c r="AA4">
        <v>2963.7854415783249</v>
      </c>
      <c r="AB4">
        <v>3310.582321061484</v>
      </c>
      <c r="AC4">
        <v>3323.8999079526393</v>
      </c>
      <c r="AD4">
        <v>3398.8210019109702</v>
      </c>
      <c r="AE4">
        <v>3367.4725353117424</v>
      </c>
      <c r="AF4">
        <v>3375.3199389507731</v>
      </c>
      <c r="AG4">
        <v>3310.4332747284507</v>
      </c>
      <c r="AH4">
        <v>3431.3822301729274</v>
      </c>
      <c r="AI4">
        <v>3392.4906004264194</v>
      </c>
      <c r="AJ4">
        <v>3077.0280838126282</v>
      </c>
      <c r="AK4">
        <v>2652.9193243076415</v>
      </c>
      <c r="AL4">
        <v>2622.3891042454911</v>
      </c>
      <c r="AM4">
        <v>2822.0748348621955</v>
      </c>
      <c r="AN4">
        <v>3243.2916620924361</v>
      </c>
      <c r="AO4">
        <v>3518.3574550702369</v>
      </c>
      <c r="AP4">
        <v>3478.3049841562542</v>
      </c>
      <c r="AQ4">
        <v>3489.2576679794729</v>
      </c>
      <c r="AR4">
        <v>3471.0092082504325</v>
      </c>
      <c r="AS4">
        <v>3472.812120045392</v>
      </c>
      <c r="AT4">
        <v>3324.9645373105768</v>
      </c>
      <c r="AU4">
        <v>3465.3884132304829</v>
      </c>
      <c r="AV4">
        <v>3551.6323805227798</v>
      </c>
      <c r="AW4">
        <v>3234.3387754592959</v>
      </c>
      <c r="AX4">
        <v>3210.5836419256157</v>
      </c>
      <c r="AY4">
        <v>3285.9619997659729</v>
      </c>
      <c r="AZ4">
        <v>3493.3945313386757</v>
      </c>
      <c r="BA4">
        <v>3446.8023914411579</v>
      </c>
      <c r="BB4">
        <v>3475.0751251241113</v>
      </c>
      <c r="BC4">
        <v>3377.7453718664883</v>
      </c>
      <c r="BD4">
        <v>3519.2804885074024</v>
      </c>
      <c r="BE4">
        <v>3512.8572338320159</v>
      </c>
      <c r="BF4">
        <v>3515.5933423981469</v>
      </c>
      <c r="BG4">
        <v>3577.1416110775212</v>
      </c>
      <c r="BH4">
        <v>3511.5754129599623</v>
      </c>
      <c r="BI4">
        <v>3396.7077130687812</v>
      </c>
      <c r="BJ4">
        <v>3138.1459429132478</v>
      </c>
      <c r="BK4">
        <v>3165.0796034845298</v>
      </c>
      <c r="BL4">
        <v>2485.778080636002</v>
      </c>
      <c r="BM4">
        <v>2576.5763390015459</v>
      </c>
      <c r="BN4">
        <v>2858.2052101915115</v>
      </c>
      <c r="BO4">
        <v>2908.1244149434087</v>
      </c>
      <c r="BP4">
        <v>3004.4041032907726</v>
      </c>
      <c r="BQ4">
        <v>2984.5294599018007</v>
      </c>
      <c r="BR4">
        <v>3102.4677055566949</v>
      </c>
      <c r="BS4">
        <v>3324.4665576260295</v>
      </c>
      <c r="BT4">
        <v>3265.0219894188231</v>
      </c>
      <c r="BU4">
        <v>3126.4052461775846</v>
      </c>
      <c r="BV4">
        <v>2812.8957612848321</v>
      </c>
      <c r="BW4">
        <v>2895.3521791930916</v>
      </c>
      <c r="BX4">
        <v>2813.4664836180268</v>
      </c>
      <c r="BY4">
        <v>3416.7809898762653</v>
      </c>
      <c r="BZ4">
        <v>3211.7201945239485</v>
      </c>
      <c r="CA4">
        <v>3288.2382316222365</v>
      </c>
      <c r="CB4">
        <v>3131.619519572233</v>
      </c>
      <c r="CC4">
        <v>3255.4070962321462</v>
      </c>
      <c r="CD4">
        <v>3266.7928366100305</v>
      </c>
      <c r="CE4">
        <v>3244.8173341114107</v>
      </c>
      <c r="CF4">
        <v>3152.5717408906885</v>
      </c>
      <c r="CG4">
        <v>3025.5996378424911</v>
      </c>
      <c r="CH4">
        <v>2919.2221587558961</v>
      </c>
      <c r="CI4">
        <v>2995.3489277451499</v>
      </c>
      <c r="CJ4">
        <v>2892.7510909919883</v>
      </c>
      <c r="CK4">
        <v>2985.8908243682763</v>
      </c>
      <c r="CL4">
        <v>3186.9071019296489</v>
      </c>
      <c r="CM4">
        <v>3084.1636326566277</v>
      </c>
      <c r="CN4">
        <v>3097.0243084046415</v>
      </c>
      <c r="CO4">
        <v>3224.6166262001984</v>
      </c>
      <c r="CP4">
        <v>3266.1800912160797</v>
      </c>
      <c r="CQ4">
        <v>3145.8980242286525</v>
      </c>
      <c r="CR4">
        <v>3202.4946693483753</v>
      </c>
      <c r="CS4">
        <v>2988.2649018232819</v>
      </c>
      <c r="CT4">
        <v>2948.9773679798827</v>
      </c>
      <c r="CU4">
        <v>2873.5317285203655</v>
      </c>
      <c r="CV4">
        <v>3016.5620330012453</v>
      </c>
      <c r="CW4">
        <v>3238.5268583830712</v>
      </c>
      <c r="CX4">
        <v>3273.5107794163341</v>
      </c>
      <c r="CY4">
        <v>3464.0069080274302</v>
      </c>
      <c r="CZ4">
        <v>3312.8082924808396</v>
      </c>
      <c r="DA4">
        <v>3135.9867917690171</v>
      </c>
      <c r="DB4">
        <v>3116.411893291749</v>
      </c>
      <c r="DC4">
        <v>3093.4845440494591</v>
      </c>
      <c r="DD4">
        <v>3055.33858539218</v>
      </c>
      <c r="DE4">
        <v>3137.2775899377875</v>
      </c>
      <c r="DF4">
        <v>2749.1334642183469</v>
      </c>
      <c r="DG4">
        <v>2722.1919431279621</v>
      </c>
      <c r="DH4">
        <v>2597.114747436859</v>
      </c>
      <c r="DI4">
        <v>3197.5277685144806</v>
      </c>
      <c r="DJ4">
        <v>3077.8846241718074</v>
      </c>
      <c r="DK4">
        <v>3136.582983867921</v>
      </c>
      <c r="DL4">
        <v>3176.3352700834253</v>
      </c>
      <c r="DM4">
        <v>3165.2343281450808</v>
      </c>
      <c r="DN4">
        <v>3153.9583149342047</v>
      </c>
      <c r="DO4">
        <v>2886.6794440800268</v>
      </c>
      <c r="DP4">
        <v>2955.4394305969727</v>
      </c>
      <c r="DQ4">
        <v>3042.3951630265769</v>
      </c>
      <c r="DR4">
        <v>2844.5823967406577</v>
      </c>
      <c r="DS4">
        <v>2729.173324914394</v>
      </c>
      <c r="DT4">
        <v>2714.1680168016801</v>
      </c>
      <c r="DU4">
        <v>3243.7719949046009</v>
      </c>
      <c r="DV4">
        <v>3261.748642402416</v>
      </c>
      <c r="DW4">
        <v>3240.860488721235</v>
      </c>
      <c r="DX4">
        <v>3278.4566002868487</v>
      </c>
      <c r="DY4">
        <v>3368.0620835016152</v>
      </c>
      <c r="DZ4">
        <v>3306.4818461709147</v>
      </c>
      <c r="EA4">
        <v>3099.0911388140162</v>
      </c>
      <c r="EB4">
        <v>3018.9680172768412</v>
      </c>
      <c r="EC4">
        <v>2847.6518894912679</v>
      </c>
      <c r="ED4">
        <v>2756.7927049391692</v>
      </c>
      <c r="EE4">
        <v>3024.6340551617195</v>
      </c>
      <c r="EF4">
        <v>2842.345767575323</v>
      </c>
      <c r="EG4">
        <v>3296.2657381389818</v>
      </c>
      <c r="EH4">
        <v>3309.4118157800076</v>
      </c>
      <c r="EI4">
        <v>3293.2551184878316</v>
      </c>
      <c r="EJ4">
        <v>3285.7835321916828</v>
      </c>
      <c r="EK4">
        <v>3274.9856264421896</v>
      </c>
      <c r="EL4">
        <v>3256.4805508773834</v>
      </c>
      <c r="EM4">
        <v>3119.9431104599007</v>
      </c>
      <c r="EN4">
        <v>2987.1460718380476</v>
      </c>
      <c r="EO4">
        <v>2879.5661981787184</v>
      </c>
      <c r="EP4">
        <v>2805.5617142557394</v>
      </c>
      <c r="EQ4">
        <v>2820.7328343898153</v>
      </c>
      <c r="ER4">
        <v>2886.5344420081447</v>
      </c>
      <c r="ES4">
        <v>3599.6869961354387</v>
      </c>
      <c r="ET4">
        <v>3505.1590614467204</v>
      </c>
      <c r="EU4">
        <v>3347.571817100119</v>
      </c>
      <c r="EV4">
        <v>3198.2019408433353</v>
      </c>
      <c r="EW4">
        <v>3226.6852670688122</v>
      </c>
      <c r="EX4">
        <v>3086.5697735100721</v>
      </c>
      <c r="EY4">
        <v>3147.7003577487644</v>
      </c>
      <c r="EZ4">
        <v>2725.1169452427771</v>
      </c>
      <c r="FA4">
        <v>2679.8119855259538</v>
      </c>
      <c r="FB4">
        <v>2998.6657408175111</v>
      </c>
      <c r="FC4">
        <v>2932.7684971098265</v>
      </c>
      <c r="FD4">
        <v>3084.0607366468271</v>
      </c>
      <c r="FE4">
        <v>3158.9705555650489</v>
      </c>
      <c r="FF4">
        <v>3059.6571737832187</v>
      </c>
      <c r="FG4">
        <v>3162.2566304108054</v>
      </c>
      <c r="FH4">
        <v>3214.692354409879</v>
      </c>
      <c r="FI4">
        <v>3241.0948013431062</v>
      </c>
      <c r="FJ4">
        <v>3262.5528514509992</v>
      </c>
      <c r="FK4">
        <v>3467.2618585728696</v>
      </c>
      <c r="FL4">
        <v>3245.8315166409029</v>
      </c>
      <c r="FM4">
        <v>3352.4748731278623</v>
      </c>
      <c r="FN4">
        <v>3298.3779492627573</v>
      </c>
      <c r="FO4">
        <v>3331.5683031962481</v>
      </c>
      <c r="FP4">
        <v>3581.5447588187258</v>
      </c>
      <c r="FQ4">
        <v>3479.5826186392223</v>
      </c>
      <c r="FR4">
        <v>3369.3055917339589</v>
      </c>
      <c r="FS4">
        <v>3379.4775096148487</v>
      </c>
      <c r="FT4">
        <v>3384.3825656884446</v>
      </c>
      <c r="FU4">
        <v>3425.8601981203965</v>
      </c>
      <c r="FV4">
        <v>3446.6403956194677</v>
      </c>
      <c r="FW4">
        <v>3517.0456602140384</v>
      </c>
      <c r="FX4">
        <v>3612.0243511503581</v>
      </c>
      <c r="FY4">
        <v>3516.1221513131804</v>
      </c>
      <c r="FZ4">
        <v>3354.9164972314929</v>
      </c>
      <c r="GA4">
        <v>3132.6224675742315</v>
      </c>
      <c r="GB4">
        <v>3209.9433036477722</v>
      </c>
      <c r="GC4">
        <v>3375.9094930750116</v>
      </c>
      <c r="GD4">
        <v>3289.0599809772912</v>
      </c>
      <c r="GE4">
        <v>3320.435263477113</v>
      </c>
      <c r="GF4">
        <v>3320.8724968402503</v>
      </c>
      <c r="GG4">
        <v>3275.8720874542014</v>
      </c>
      <c r="GH4">
        <v>3308.0378962630989</v>
      </c>
      <c r="GI4">
        <v>3432.049828799898</v>
      </c>
      <c r="GJ4">
        <v>3348.5564044629755</v>
      </c>
      <c r="GK4">
        <v>3239.0909030447328</v>
      </c>
      <c r="GL4">
        <v>3316.5347821994214</v>
      </c>
      <c r="GM4">
        <v>3348.2479135797776</v>
      </c>
      <c r="GN4">
        <v>3353.7039511782264</v>
      </c>
      <c r="GO4">
        <v>3446.8051732766171</v>
      </c>
      <c r="GP4">
        <v>3414.7260373746203</v>
      </c>
      <c r="GQ4">
        <v>3407.7037794883454</v>
      </c>
      <c r="GR4">
        <v>3470.6937601416139</v>
      </c>
      <c r="GS4">
        <v>3440.1502169413261</v>
      </c>
      <c r="GT4">
        <v>3453.1399778470204</v>
      </c>
      <c r="GU4">
        <v>3737.9291906241742</v>
      </c>
      <c r="GV4">
        <v>3480.4630112403147</v>
      </c>
      <c r="GW4">
        <v>3387.7119731824641</v>
      </c>
      <c r="GX4">
        <v>3575.5758645253209</v>
      </c>
      <c r="GY4">
        <v>4234.8663858923201</v>
      </c>
      <c r="GZ4">
        <v>3546.8092225109904</v>
      </c>
      <c r="HA4">
        <v>3578.4913096200485</v>
      </c>
      <c r="HB4">
        <v>3791.712070723398</v>
      </c>
      <c r="HC4">
        <v>3914.9021385093806</v>
      </c>
      <c r="HD4">
        <v>3856.1694563338788</v>
      </c>
      <c r="HE4">
        <v>3796.3541666666665</v>
      </c>
      <c r="HF4">
        <v>3800.4054775031127</v>
      </c>
      <c r="HG4">
        <v>3794.939500116795</v>
      </c>
      <c r="HH4">
        <v>3615.4247291149986</v>
      </c>
      <c r="HI4">
        <v>3546.4246586011741</v>
      </c>
      <c r="HJ4">
        <v>3725.0017533752471</v>
      </c>
      <c r="HK4">
        <v>3685.9703531944842</v>
      </c>
      <c r="HL4">
        <v>3770.5147165434246</v>
      </c>
      <c r="HM4">
        <v>3704.9702179282604</v>
      </c>
      <c r="HN4">
        <v>3784.5532730048189</v>
      </c>
      <c r="HO4">
        <v>3741.3611207194745</v>
      </c>
      <c r="HP4">
        <v>3859.5411204481788</v>
      </c>
      <c r="HQ4">
        <v>3912.1887154918886</v>
      </c>
      <c r="HR4">
        <v>3931.1691780182873</v>
      </c>
      <c r="HS4">
        <v>3926.4928831731281</v>
      </c>
      <c r="HT4">
        <v>3530.7562761394956</v>
      </c>
      <c r="HU4">
        <v>3567.9064811269423</v>
      </c>
      <c r="HV4">
        <v>4272.1579885171259</v>
      </c>
      <c r="HW4">
        <v>3719.0080523402112</v>
      </c>
      <c r="HX4">
        <v>3815.6266889206804</v>
      </c>
      <c r="HY4">
        <v>3564.0780866998011</v>
      </c>
      <c r="HZ4">
        <v>3588.5450120670362</v>
      </c>
      <c r="IA4">
        <v>3580.4149744261986</v>
      </c>
      <c r="IB4">
        <v>3650.388191996683</v>
      </c>
      <c r="IC4">
        <v>3695.1313367279936</v>
      </c>
      <c r="ID4">
        <v>3710.8104350491535</v>
      </c>
      <c r="IE4">
        <v>3612.6275880906851</v>
      </c>
      <c r="IF4">
        <v>3654.298176635376</v>
      </c>
      <c r="IG4">
        <v>3922.7411373407967</v>
      </c>
      <c r="IH4">
        <v>3910.589062959385</v>
      </c>
      <c r="II4">
        <v>3905.1955007315337</v>
      </c>
      <c r="IJ4">
        <v>3837.4648959566912</v>
      </c>
      <c r="IK4">
        <v>3820.5100752487251</v>
      </c>
      <c r="IL4">
        <v>3725.7900937322961</v>
      </c>
      <c r="IM4">
        <v>3818.26307988191</v>
      </c>
      <c r="IN4">
        <v>3714.6281781023918</v>
      </c>
      <c r="IO4">
        <v>3716.4626484432129</v>
      </c>
      <c r="IP4">
        <v>3874.3589283024116</v>
      </c>
      <c r="IQ4">
        <v>4080.3247302041345</v>
      </c>
      <c r="IR4">
        <v>4151.7286250939151</v>
      </c>
      <c r="IS4">
        <v>4013.8848312911209</v>
      </c>
      <c r="IT4">
        <v>3729.324190521229</v>
      </c>
      <c r="IU4">
        <v>3594.5078892712113</v>
      </c>
      <c r="IV4">
        <v>4088.4768713954459</v>
      </c>
      <c r="IW4">
        <v>3692.8278453866892</v>
      </c>
      <c r="IX4">
        <v>3674.6271663696007</v>
      </c>
      <c r="IY4">
        <v>3689.7342921158961</v>
      </c>
      <c r="IZ4">
        <v>3832.9457829575927</v>
      </c>
      <c r="JA4">
        <v>3593.602294921875</v>
      </c>
      <c r="JB4">
        <v>3553.5223904977479</v>
      </c>
      <c r="JC4">
        <v>4012.1556314678992</v>
      </c>
      <c r="JD4">
        <v>3985.0109190634994</v>
      </c>
      <c r="JE4">
        <v>3751.2310986078646</v>
      </c>
      <c r="JF4">
        <v>3346.1704324495422</v>
      </c>
      <c r="JG4">
        <v>3262.3997532387416</v>
      </c>
      <c r="JH4">
        <v>3714.602808756712</v>
      </c>
      <c r="JI4">
        <v>3444.0000728544364</v>
      </c>
      <c r="JJ4">
        <v>3238.20673763377</v>
      </c>
      <c r="JK4">
        <v>3462.9656577079754</v>
      </c>
      <c r="JL4">
        <v>3513.1387274467238</v>
      </c>
      <c r="JM4">
        <v>3505.9062905317769</v>
      </c>
      <c r="JN4">
        <v>3418.7831987750551</v>
      </c>
      <c r="JO4">
        <v>3440.5277247830636</v>
      </c>
      <c r="JP4">
        <v>3474.1743881118882</v>
      </c>
      <c r="JQ4">
        <v>3196.5901105493185</v>
      </c>
      <c r="JR4">
        <v>3004.9490375618234</v>
      </c>
      <c r="JS4">
        <v>2876.472974174334</v>
      </c>
      <c r="JT4">
        <v>2978.8776510655866</v>
      </c>
      <c r="JU4">
        <v>3168.8342779862933</v>
      </c>
      <c r="JV4">
        <v>3158.789367929061</v>
      </c>
      <c r="JW4">
        <v>3331.2455141058226</v>
      </c>
      <c r="JX4">
        <v>3452.5013396030404</v>
      </c>
      <c r="JY4">
        <v>3444.2630359212053</v>
      </c>
      <c r="JZ4">
        <v>3463.897286133365</v>
      </c>
      <c r="KA4">
        <v>4035.0532007170532</v>
      </c>
      <c r="KB4">
        <v>3364.0102907708178</v>
      </c>
      <c r="KC4">
        <v>2932.6773628233018</v>
      </c>
      <c r="KD4">
        <v>3116.4318012984077</v>
      </c>
      <c r="KE4">
        <v>2873.3834439033953</v>
      </c>
      <c r="KF4">
        <v>3172.0871641365547</v>
      </c>
      <c r="KG4">
        <v>3648.2385287136044</v>
      </c>
      <c r="KH4">
        <v>3305.3101181277671</v>
      </c>
      <c r="KI4">
        <v>3478.7992942998208</v>
      </c>
      <c r="KJ4">
        <v>3579.2508347005978</v>
      </c>
      <c r="KK4">
        <v>3689.8283247514205</v>
      </c>
      <c r="KL4">
        <v>3766.4337550647269</v>
      </c>
      <c r="KM4">
        <v>3615.535732978421</v>
      </c>
      <c r="KN4">
        <v>3643.965372745171</v>
      </c>
      <c r="KO4">
        <v>3500.9934060471369</v>
      </c>
      <c r="KP4">
        <f t="shared" ref="KP4:KP67" si="0">AVERAGE(B4:KO4)</f>
        <v>3330.5566104453551</v>
      </c>
    </row>
    <row r="5" spans="1:746" x14ac:dyDescent="0.25">
      <c r="A5" t="s">
        <v>25</v>
      </c>
      <c r="B5">
        <v>3200.3132029392236</v>
      </c>
      <c r="C5">
        <v>2731.1050281102648</v>
      </c>
      <c r="D5">
        <v>2656.9281808405976</v>
      </c>
      <c r="E5">
        <v>3018.081125797713</v>
      </c>
      <c r="F5">
        <v>3375.7968104263555</v>
      </c>
      <c r="G5">
        <v>3407.4061279881562</v>
      </c>
      <c r="H5">
        <v>3440.7640989837873</v>
      </c>
      <c r="I5">
        <v>3345.9536538306938</v>
      </c>
      <c r="J5">
        <v>3418.129536380226</v>
      </c>
      <c r="K5">
        <v>3270.7768393955957</v>
      </c>
      <c r="L5">
        <v>3263.7017867628556</v>
      </c>
      <c r="M5">
        <v>3009.6230199128559</v>
      </c>
      <c r="N5">
        <v>3153.3319671291265</v>
      </c>
      <c r="O5">
        <v>3315.9464764713202</v>
      </c>
      <c r="P5">
        <v>3161.0816247795415</v>
      </c>
      <c r="Q5">
        <v>3286.9962897548953</v>
      </c>
      <c r="R5">
        <v>3361.273752598162</v>
      </c>
      <c r="S5">
        <v>3217.1178911428997</v>
      </c>
      <c r="T5">
        <v>3147.6647544901998</v>
      </c>
      <c r="U5">
        <v>3223.5495985659463</v>
      </c>
      <c r="V5">
        <v>3169.249027288849</v>
      </c>
      <c r="W5">
        <v>3104.530158256196</v>
      </c>
      <c r="X5">
        <v>2719.9163696743885</v>
      </c>
      <c r="Y5">
        <v>2661.3773211290945</v>
      </c>
      <c r="Z5">
        <v>2854.4172760101328</v>
      </c>
      <c r="AA5">
        <v>2963.7854415783249</v>
      </c>
      <c r="AB5">
        <v>3310.582321061484</v>
      </c>
      <c r="AC5">
        <v>3323.8999079526393</v>
      </c>
      <c r="AD5">
        <v>3398.8210019109702</v>
      </c>
      <c r="AE5">
        <v>3367.4725353117424</v>
      </c>
      <c r="AF5">
        <v>3375.3199389507731</v>
      </c>
      <c r="AG5">
        <v>3310.4332747284507</v>
      </c>
      <c r="AH5">
        <v>3431.3822301729274</v>
      </c>
      <c r="AI5">
        <v>3392.4906004264194</v>
      </c>
      <c r="AJ5">
        <v>3077.0280838126282</v>
      </c>
      <c r="AK5">
        <v>2652.9193243076415</v>
      </c>
      <c r="AL5">
        <v>2622.3891042454911</v>
      </c>
      <c r="AM5">
        <v>2822.0748348621955</v>
      </c>
      <c r="AN5">
        <v>3243.2916620924361</v>
      </c>
      <c r="AO5">
        <v>3518.3574550702369</v>
      </c>
      <c r="AP5">
        <v>3478.3049841562542</v>
      </c>
      <c r="AQ5">
        <v>3489.2576679794729</v>
      </c>
      <c r="AR5">
        <v>3471.0092082504325</v>
      </c>
      <c r="AS5">
        <v>3472.812120045392</v>
      </c>
      <c r="AT5">
        <v>3324.9645373105768</v>
      </c>
      <c r="AU5">
        <v>3465.3884132304829</v>
      </c>
      <c r="AV5">
        <v>3551.6323805227798</v>
      </c>
      <c r="AW5">
        <v>3234.3387754592959</v>
      </c>
      <c r="AX5">
        <v>3210.5836419256157</v>
      </c>
      <c r="AY5">
        <v>3285.9619997659729</v>
      </c>
      <c r="AZ5">
        <v>3493.3945313386757</v>
      </c>
      <c r="BA5">
        <v>3446.8023914411579</v>
      </c>
      <c r="BB5">
        <v>3475.0751251241113</v>
      </c>
      <c r="BC5">
        <v>3377.7453718664883</v>
      </c>
      <c r="BD5">
        <v>3519.2804885074024</v>
      </c>
      <c r="BE5">
        <v>3512.8572338320159</v>
      </c>
      <c r="BF5">
        <v>3515.5933423981469</v>
      </c>
      <c r="BG5">
        <v>3577.1416110775212</v>
      </c>
      <c r="BH5">
        <v>3511.5754129599623</v>
      </c>
      <c r="BI5">
        <v>3396.7077130687812</v>
      </c>
      <c r="BJ5">
        <v>3138.1459429132478</v>
      </c>
      <c r="BK5">
        <v>3165.0796034845298</v>
      </c>
      <c r="BL5">
        <v>2485.778080636002</v>
      </c>
      <c r="BM5">
        <v>2576.5763390015459</v>
      </c>
      <c r="BN5">
        <v>2858.2052101915115</v>
      </c>
      <c r="BO5">
        <v>2908.1244149434087</v>
      </c>
      <c r="BP5">
        <v>3004.4041032907726</v>
      </c>
      <c r="BQ5">
        <v>2984.5294599018007</v>
      </c>
      <c r="BR5">
        <v>3102.4677055566949</v>
      </c>
      <c r="BS5">
        <v>3324.4665576260295</v>
      </c>
      <c r="BT5">
        <v>3265.0219894188231</v>
      </c>
      <c r="BU5">
        <v>3126.4052461775846</v>
      </c>
      <c r="BV5">
        <v>2812.8957612848321</v>
      </c>
      <c r="BW5">
        <v>2895.3521791930916</v>
      </c>
      <c r="BX5">
        <v>2813.4664836180268</v>
      </c>
      <c r="BY5">
        <v>3416.7809898762653</v>
      </c>
      <c r="BZ5">
        <v>3211.7201945239485</v>
      </c>
      <c r="CA5">
        <v>3288.2382316222365</v>
      </c>
      <c r="CB5">
        <v>3131.619519572233</v>
      </c>
      <c r="CC5">
        <v>3255.4070962321462</v>
      </c>
      <c r="CD5">
        <v>3266.7928366100305</v>
      </c>
      <c r="CE5">
        <v>3244.8173341114107</v>
      </c>
      <c r="CF5">
        <v>3152.5717408906885</v>
      </c>
      <c r="CG5">
        <v>3025.5996378424911</v>
      </c>
      <c r="CH5">
        <v>2919.2221587558961</v>
      </c>
      <c r="CI5">
        <v>2995.3489277451499</v>
      </c>
      <c r="CJ5">
        <v>2892.7510909919883</v>
      </c>
      <c r="CK5">
        <v>2985.8908243682763</v>
      </c>
      <c r="CL5">
        <v>3186.9071019296489</v>
      </c>
      <c r="CM5">
        <v>3084.1636326566277</v>
      </c>
      <c r="CN5">
        <v>3097.0243084046415</v>
      </c>
      <c r="CO5">
        <v>3224.6166262001984</v>
      </c>
      <c r="CP5">
        <v>3266.1800912160797</v>
      </c>
      <c r="CQ5">
        <v>3145.8980242286525</v>
      </c>
      <c r="CR5">
        <v>3202.4946693483753</v>
      </c>
      <c r="CS5">
        <v>2988.2649018232819</v>
      </c>
      <c r="CT5">
        <v>2948.9773679798827</v>
      </c>
      <c r="CU5">
        <v>2873.5317285203655</v>
      </c>
      <c r="CV5">
        <v>3016.5620330012453</v>
      </c>
      <c r="CW5">
        <v>3238.5268583830712</v>
      </c>
      <c r="CX5">
        <v>3273.5107794163341</v>
      </c>
      <c r="CY5">
        <v>3464.0069080274302</v>
      </c>
      <c r="CZ5">
        <v>3312.8082924808396</v>
      </c>
      <c r="DA5">
        <v>3135.9867917690171</v>
      </c>
      <c r="DB5">
        <v>3116.411893291749</v>
      </c>
      <c r="DC5">
        <v>3093.4845440494591</v>
      </c>
      <c r="DD5">
        <v>3055.33858539218</v>
      </c>
      <c r="DE5">
        <v>3137.2775899377875</v>
      </c>
      <c r="DF5">
        <v>2749.1334642183469</v>
      </c>
      <c r="DG5">
        <v>2722.1919431279621</v>
      </c>
      <c r="DH5">
        <v>2597.114747436859</v>
      </c>
      <c r="DI5">
        <v>3197.5277685144806</v>
      </c>
      <c r="DJ5">
        <v>3077.8846241718074</v>
      </c>
      <c r="DK5">
        <v>3136.582983867921</v>
      </c>
      <c r="DL5">
        <v>3176.3352700834253</v>
      </c>
      <c r="DM5">
        <v>3165.2343281450808</v>
      </c>
      <c r="DN5">
        <v>3153.9583149342047</v>
      </c>
      <c r="DO5">
        <v>2886.6794440800268</v>
      </c>
      <c r="DP5">
        <v>2955.4394305969727</v>
      </c>
      <c r="DQ5">
        <v>3042.3951630265769</v>
      </c>
      <c r="DR5">
        <v>2844.5823967406577</v>
      </c>
      <c r="DS5">
        <v>2729.173324914394</v>
      </c>
      <c r="DT5">
        <v>2714.1680168016801</v>
      </c>
      <c r="DU5">
        <v>3243.7719949046009</v>
      </c>
      <c r="DV5">
        <v>3261.748642402416</v>
      </c>
      <c r="DW5">
        <v>3240.860488721235</v>
      </c>
      <c r="DX5">
        <v>3278.4566002868487</v>
      </c>
      <c r="DY5">
        <v>3368.0620835016152</v>
      </c>
      <c r="DZ5">
        <v>3306.4818461709147</v>
      </c>
      <c r="EA5">
        <v>3099.0911388140162</v>
      </c>
      <c r="EB5">
        <v>3018.9680172768412</v>
      </c>
      <c r="EC5">
        <v>2847.6518894912679</v>
      </c>
      <c r="ED5">
        <v>2756.7927049391692</v>
      </c>
      <c r="EE5">
        <v>3024.6340551617195</v>
      </c>
      <c r="EF5">
        <v>2842.345767575323</v>
      </c>
      <c r="EG5">
        <v>3296.2657381389818</v>
      </c>
      <c r="EH5">
        <v>3309.4118157800076</v>
      </c>
      <c r="EI5">
        <v>3293.2551184878316</v>
      </c>
      <c r="EJ5">
        <v>3285.7835321916828</v>
      </c>
      <c r="EK5">
        <v>3274.9856264421896</v>
      </c>
      <c r="EL5">
        <v>3256.4805508773834</v>
      </c>
      <c r="EM5">
        <v>3119.9431104599007</v>
      </c>
      <c r="EN5">
        <v>2987.1460718380476</v>
      </c>
      <c r="EO5">
        <v>2879.5661981787184</v>
      </c>
      <c r="EP5">
        <v>2805.5617142557394</v>
      </c>
      <c r="EQ5">
        <v>2820.7328343898153</v>
      </c>
      <c r="ER5">
        <v>2886.5344420081447</v>
      </c>
      <c r="ES5">
        <v>3599.6869961354387</v>
      </c>
      <c r="ET5">
        <v>3505.1590614467204</v>
      </c>
      <c r="EU5">
        <v>3347.571817100119</v>
      </c>
      <c r="EV5">
        <v>3198.2019408433353</v>
      </c>
      <c r="EW5">
        <v>3226.6852670688122</v>
      </c>
      <c r="EX5">
        <v>3086.5697735100721</v>
      </c>
      <c r="EY5">
        <v>3147.7003577487644</v>
      </c>
      <c r="EZ5">
        <v>2725.1169452427771</v>
      </c>
      <c r="FA5">
        <v>2679.8119855259538</v>
      </c>
      <c r="FB5">
        <v>2998.6657408175111</v>
      </c>
      <c r="FC5">
        <v>2932.7684971098265</v>
      </c>
      <c r="FD5">
        <v>3084.0607366468271</v>
      </c>
      <c r="FE5">
        <v>3158.9705555650489</v>
      </c>
      <c r="FF5">
        <v>3059.6571737832187</v>
      </c>
      <c r="FG5">
        <v>3162.2566304108054</v>
      </c>
      <c r="FH5">
        <v>3214.692354409879</v>
      </c>
      <c r="FI5">
        <v>3241.0948013431062</v>
      </c>
      <c r="FJ5">
        <v>3262.5528514509992</v>
      </c>
      <c r="FK5">
        <v>3467.2618585728696</v>
      </c>
      <c r="FL5">
        <v>3245.8315166409029</v>
      </c>
      <c r="FM5">
        <v>3352.4748731278623</v>
      </c>
      <c r="FN5">
        <v>3298.3779492627573</v>
      </c>
      <c r="FO5">
        <v>3331.5683031962481</v>
      </c>
      <c r="FP5">
        <v>3581.5447588187258</v>
      </c>
      <c r="FQ5">
        <v>3479.5826186392223</v>
      </c>
      <c r="FR5">
        <v>3369.3055917339589</v>
      </c>
      <c r="FS5">
        <v>3379.4775096148487</v>
      </c>
      <c r="FT5">
        <v>3384.3825656884446</v>
      </c>
      <c r="FU5">
        <v>3425.8601981203965</v>
      </c>
      <c r="FV5">
        <v>3446.6403956194677</v>
      </c>
      <c r="FW5">
        <v>3517.0456602140384</v>
      </c>
      <c r="FX5">
        <v>3612.0243511503581</v>
      </c>
      <c r="FY5">
        <v>3516.1221513131804</v>
      </c>
      <c r="FZ5">
        <v>3354.9164972314929</v>
      </c>
      <c r="GA5">
        <v>3132.6224675742315</v>
      </c>
      <c r="GB5">
        <v>3209.9433036477722</v>
      </c>
      <c r="GC5">
        <v>3375.9094930750116</v>
      </c>
      <c r="GD5">
        <v>3289.0599809772912</v>
      </c>
      <c r="GE5">
        <v>3320.435263477113</v>
      </c>
      <c r="GF5">
        <v>3320.8724968402503</v>
      </c>
      <c r="GG5">
        <v>3275.8720874542014</v>
      </c>
      <c r="GH5">
        <v>3308.0378962630989</v>
      </c>
      <c r="GI5">
        <v>3432.049828799898</v>
      </c>
      <c r="GJ5">
        <v>3348.5564044629755</v>
      </c>
      <c r="GK5">
        <v>3239.0909030447328</v>
      </c>
      <c r="GL5">
        <v>3316.5347821994214</v>
      </c>
      <c r="GM5">
        <v>3348.2479135797776</v>
      </c>
      <c r="GN5">
        <v>3353.7039511782264</v>
      </c>
      <c r="GO5">
        <v>3446.8051732766171</v>
      </c>
      <c r="GP5">
        <v>3414.7260373746203</v>
      </c>
      <c r="GQ5">
        <v>3407.7037794883454</v>
      </c>
      <c r="GR5">
        <v>3470.6937601416139</v>
      </c>
      <c r="GS5">
        <v>3440.1502169413261</v>
      </c>
      <c r="GT5">
        <v>3453.1399778470204</v>
      </c>
      <c r="GU5">
        <v>3737.9291906241742</v>
      </c>
      <c r="GV5">
        <v>3480.4630112403147</v>
      </c>
      <c r="GW5">
        <v>3387.7119731824641</v>
      </c>
      <c r="GX5">
        <v>3575.5758645253209</v>
      </c>
      <c r="GY5">
        <v>4234.8663858923201</v>
      </c>
      <c r="GZ5">
        <v>3546.8092225109904</v>
      </c>
      <c r="HA5">
        <v>3578.4913096200485</v>
      </c>
      <c r="HB5">
        <v>3791.712070723398</v>
      </c>
      <c r="HC5">
        <v>3914.9021385093806</v>
      </c>
      <c r="HD5">
        <v>3856.1694563338788</v>
      </c>
      <c r="HE5">
        <v>3796.3541666666665</v>
      </c>
      <c r="HF5">
        <v>3800.4054775031127</v>
      </c>
      <c r="HG5">
        <v>3794.939500116795</v>
      </c>
      <c r="HH5">
        <v>3615.4247291149986</v>
      </c>
      <c r="HI5">
        <v>3546.4246586011741</v>
      </c>
      <c r="HJ5">
        <v>3725.0017533752471</v>
      </c>
      <c r="HK5">
        <v>3685.9703531944842</v>
      </c>
      <c r="HL5">
        <v>3770.5147165434246</v>
      </c>
      <c r="HM5">
        <v>3704.9702179282604</v>
      </c>
      <c r="HN5">
        <v>3784.5532730048189</v>
      </c>
      <c r="HO5">
        <v>3741.3611207194745</v>
      </c>
      <c r="HP5">
        <v>3859.5411204481788</v>
      </c>
      <c r="HQ5">
        <v>3912.1887154918886</v>
      </c>
      <c r="HR5">
        <v>3931.1691780182873</v>
      </c>
      <c r="HS5">
        <v>3926.4928831731281</v>
      </c>
      <c r="HT5">
        <v>3530.7562761394956</v>
      </c>
      <c r="HU5">
        <v>3567.9064811269423</v>
      </c>
      <c r="HV5">
        <v>4272.1579885171259</v>
      </c>
      <c r="HW5">
        <v>3719.0080523402112</v>
      </c>
      <c r="HX5">
        <v>3815.6266889206804</v>
      </c>
      <c r="HY5">
        <v>3564.0780866998011</v>
      </c>
      <c r="HZ5">
        <v>3588.5450120670362</v>
      </c>
      <c r="IA5">
        <v>3580.4149744261986</v>
      </c>
      <c r="IB5">
        <v>3650.388191996683</v>
      </c>
      <c r="IC5">
        <v>3695.1313367279936</v>
      </c>
      <c r="ID5">
        <v>3710.8104350491535</v>
      </c>
      <c r="IE5">
        <v>3612.6275880906851</v>
      </c>
      <c r="IF5">
        <v>3654.298176635376</v>
      </c>
      <c r="IG5">
        <v>3922.7411373407967</v>
      </c>
      <c r="IH5">
        <v>3910.589062959385</v>
      </c>
      <c r="II5">
        <v>3905.1955007315337</v>
      </c>
      <c r="IJ5">
        <v>3837.4648959566912</v>
      </c>
      <c r="IK5">
        <v>3820.5100752487251</v>
      </c>
      <c r="IL5">
        <v>3725.7900937322961</v>
      </c>
      <c r="IM5">
        <v>3818.26307988191</v>
      </c>
      <c r="IN5">
        <v>3714.6281781023918</v>
      </c>
      <c r="IO5">
        <v>3716.4626484432129</v>
      </c>
      <c r="IP5">
        <v>3874.3589283024116</v>
      </c>
      <c r="IQ5">
        <v>4080.3247302041345</v>
      </c>
      <c r="IR5">
        <v>4151.7286250939151</v>
      </c>
      <c r="IS5">
        <v>4013.8848312911209</v>
      </c>
      <c r="IT5">
        <v>3729.324190521229</v>
      </c>
      <c r="IU5">
        <v>3594.5078892712113</v>
      </c>
      <c r="IV5">
        <v>4088.4768713954459</v>
      </c>
      <c r="IW5">
        <v>3692.8278453866892</v>
      </c>
      <c r="IX5">
        <v>3674.6271663696007</v>
      </c>
      <c r="IY5">
        <v>3689.7342921158961</v>
      </c>
      <c r="IZ5">
        <v>3832.9457829575927</v>
      </c>
      <c r="JA5">
        <v>3593.602294921875</v>
      </c>
      <c r="JB5">
        <v>3553.5223904977479</v>
      </c>
      <c r="JC5">
        <v>4012.1556314678992</v>
      </c>
      <c r="JD5">
        <v>3985.0109190634994</v>
      </c>
      <c r="JE5">
        <v>3751.2310986078646</v>
      </c>
      <c r="JF5">
        <v>3346.1704324495422</v>
      </c>
      <c r="JG5">
        <v>3262.3997532387416</v>
      </c>
      <c r="JH5">
        <v>3714.602808756712</v>
      </c>
      <c r="JI5">
        <v>3444.0000728544364</v>
      </c>
      <c r="JJ5">
        <v>3238.20673763377</v>
      </c>
      <c r="JK5">
        <v>3462.9656577079754</v>
      </c>
      <c r="JL5">
        <v>3513.1387274467238</v>
      </c>
      <c r="JM5">
        <v>3505.9062905317769</v>
      </c>
      <c r="JN5">
        <v>3418.7831987750551</v>
      </c>
      <c r="JO5">
        <v>3440.5277247830636</v>
      </c>
      <c r="JP5">
        <v>3474.1743881118882</v>
      </c>
      <c r="JQ5">
        <v>3196.5901105493185</v>
      </c>
      <c r="JR5">
        <v>3004.9490375618234</v>
      </c>
      <c r="JS5">
        <v>2876.472974174334</v>
      </c>
      <c r="JT5">
        <v>2978.8776510655866</v>
      </c>
      <c r="JU5">
        <v>3168.8342779862933</v>
      </c>
      <c r="JV5">
        <v>3158.789367929061</v>
      </c>
      <c r="JW5">
        <v>3331.2455141058226</v>
      </c>
      <c r="JX5">
        <v>3452.5013396030404</v>
      </c>
      <c r="JY5">
        <v>3444.2630359212053</v>
      </c>
      <c r="JZ5">
        <v>3463.897286133365</v>
      </c>
      <c r="KA5">
        <v>4035.0532007170532</v>
      </c>
      <c r="KB5">
        <v>3364.0102907708178</v>
      </c>
      <c r="KC5">
        <v>2932.6773628233018</v>
      </c>
      <c r="KD5">
        <v>3116.4318012984077</v>
      </c>
      <c r="KE5">
        <v>2873.3834439033953</v>
      </c>
      <c r="KF5">
        <v>3172.0871641365547</v>
      </c>
      <c r="KG5">
        <v>3648.2385287136044</v>
      </c>
      <c r="KH5">
        <v>3305.3101181277671</v>
      </c>
      <c r="KI5">
        <v>3478.7992942998208</v>
      </c>
      <c r="KJ5">
        <v>3579.2508347005978</v>
      </c>
      <c r="KK5">
        <v>3689.8283247514205</v>
      </c>
      <c r="KL5">
        <v>3766.4337550647269</v>
      </c>
      <c r="KM5">
        <v>3615.535732978421</v>
      </c>
      <c r="KN5">
        <v>3643.965372745171</v>
      </c>
      <c r="KO5">
        <v>3500.9934060471369</v>
      </c>
      <c r="KP5">
        <f t="shared" si="0"/>
        <v>3330.5566104453551</v>
      </c>
    </row>
    <row r="6" spans="1:746" x14ac:dyDescent="0.25">
      <c r="A6" t="s">
        <v>701</v>
      </c>
      <c r="B6">
        <v>3200.3132029392236</v>
      </c>
      <c r="C6">
        <v>2731.1050281102648</v>
      </c>
      <c r="D6">
        <v>2656.9281808405976</v>
      </c>
      <c r="E6">
        <v>3018.081125797713</v>
      </c>
      <c r="F6">
        <v>3375.7968104263555</v>
      </c>
      <c r="G6">
        <v>3407.4061279881562</v>
      </c>
      <c r="H6">
        <v>3440.7640989837873</v>
      </c>
      <c r="I6">
        <v>3345.9536538306938</v>
      </c>
      <c r="J6">
        <v>3418.129536380226</v>
      </c>
      <c r="K6">
        <v>3270.7768393955957</v>
      </c>
      <c r="L6">
        <v>3263.7017867628556</v>
      </c>
      <c r="M6">
        <v>3009.6230199128559</v>
      </c>
      <c r="N6">
        <v>3153.3319671291265</v>
      </c>
      <c r="O6">
        <v>3315.9464764713202</v>
      </c>
      <c r="P6">
        <v>3161.0816247795415</v>
      </c>
      <c r="Q6">
        <v>3286.9962897548953</v>
      </c>
      <c r="R6">
        <v>3361.273752598162</v>
      </c>
      <c r="S6">
        <v>3217.1178911428997</v>
      </c>
      <c r="T6">
        <v>3147.6647544901998</v>
      </c>
      <c r="U6">
        <v>3223.5495985659463</v>
      </c>
      <c r="V6">
        <v>3169.249027288849</v>
      </c>
      <c r="W6">
        <v>3104.530158256196</v>
      </c>
      <c r="X6">
        <v>2719.9163696743885</v>
      </c>
      <c r="Y6">
        <v>2661.3773211290945</v>
      </c>
      <c r="Z6">
        <v>2854.4172760101328</v>
      </c>
      <c r="AA6">
        <v>2963.7854415783249</v>
      </c>
      <c r="AB6">
        <v>3310.582321061484</v>
      </c>
      <c r="AC6">
        <v>3323.8999079526393</v>
      </c>
      <c r="AD6">
        <v>3398.8210019109702</v>
      </c>
      <c r="AE6">
        <v>3367.4725353117424</v>
      </c>
      <c r="AF6">
        <v>3375.3199389507731</v>
      </c>
      <c r="AG6">
        <v>3310.4332747284507</v>
      </c>
      <c r="AH6">
        <v>3431.3822301729274</v>
      </c>
      <c r="AI6">
        <v>3392.4906004264194</v>
      </c>
      <c r="AJ6">
        <v>3077.0280838126282</v>
      </c>
      <c r="AK6">
        <v>2652.9193243076415</v>
      </c>
      <c r="AL6">
        <v>2622.3891042454911</v>
      </c>
      <c r="AM6">
        <v>2822.0748348621955</v>
      </c>
      <c r="AN6">
        <v>3243.2916620924361</v>
      </c>
      <c r="AO6">
        <v>3518.3574550702369</v>
      </c>
      <c r="AP6">
        <v>3478.3049841562542</v>
      </c>
      <c r="AQ6">
        <v>3489.2576679794729</v>
      </c>
      <c r="AR6">
        <v>3471.0092082504325</v>
      </c>
      <c r="AS6">
        <v>3472.812120045392</v>
      </c>
      <c r="AT6">
        <v>3324.9645373105768</v>
      </c>
      <c r="AU6">
        <v>3465.3884132304829</v>
      </c>
      <c r="AV6">
        <v>3551.6323805227798</v>
      </c>
      <c r="AW6">
        <v>3234.3387754592959</v>
      </c>
      <c r="AX6">
        <v>3210.5836419256157</v>
      </c>
      <c r="AY6">
        <v>3285.9619997659729</v>
      </c>
      <c r="AZ6">
        <v>3493.3945313386757</v>
      </c>
      <c r="BA6">
        <v>3446.8023914411579</v>
      </c>
      <c r="BB6">
        <v>3475.0751251241113</v>
      </c>
      <c r="BC6">
        <v>3377.7453718664883</v>
      </c>
      <c r="BD6">
        <v>3519.2804885074024</v>
      </c>
      <c r="BE6">
        <v>3512.8572338320159</v>
      </c>
      <c r="BF6">
        <v>3515.5933423981469</v>
      </c>
      <c r="BG6">
        <v>3577.1416110775212</v>
      </c>
      <c r="BH6">
        <v>3511.5754129599623</v>
      </c>
      <c r="BI6">
        <v>3396.7077130687812</v>
      </c>
      <c r="BJ6">
        <v>3138.1459429132478</v>
      </c>
      <c r="BK6">
        <v>3165.0796034845298</v>
      </c>
      <c r="BL6">
        <v>2485.778080636002</v>
      </c>
      <c r="BM6">
        <v>2576.5763390015459</v>
      </c>
      <c r="BN6">
        <v>2858.2052101915115</v>
      </c>
      <c r="BO6">
        <v>2908.1244149434087</v>
      </c>
      <c r="BP6">
        <v>3004.4041032907726</v>
      </c>
      <c r="BQ6">
        <v>2984.5294599018007</v>
      </c>
      <c r="BR6">
        <v>3102.4677055566949</v>
      </c>
      <c r="BS6">
        <v>3324.4665576260295</v>
      </c>
      <c r="BT6">
        <v>3265.0219894188231</v>
      </c>
      <c r="BU6">
        <v>3126.4052461775846</v>
      </c>
      <c r="BV6">
        <v>2812.8957612848321</v>
      </c>
      <c r="BW6">
        <v>2895.3521791930916</v>
      </c>
      <c r="BX6">
        <v>2813.4664836180268</v>
      </c>
      <c r="BY6">
        <v>3416.7809898762653</v>
      </c>
      <c r="BZ6">
        <v>3211.7201945239485</v>
      </c>
      <c r="CA6">
        <v>3288.2382316222365</v>
      </c>
      <c r="CB6">
        <v>3131.619519572233</v>
      </c>
      <c r="CC6">
        <v>3255.4070962321462</v>
      </c>
      <c r="CD6">
        <v>3266.7928366100305</v>
      </c>
      <c r="CE6">
        <v>3244.8173341114107</v>
      </c>
      <c r="CF6">
        <v>3152.5717408906885</v>
      </c>
      <c r="CG6">
        <v>3025.5996378424911</v>
      </c>
      <c r="CH6">
        <v>2919.2221587558961</v>
      </c>
      <c r="CI6">
        <v>2995.3489277451499</v>
      </c>
      <c r="CJ6">
        <v>2892.7510909919883</v>
      </c>
      <c r="CK6">
        <v>2985.8908243682763</v>
      </c>
      <c r="CL6">
        <v>3186.9071019296489</v>
      </c>
      <c r="CM6">
        <v>3084.1636326566277</v>
      </c>
      <c r="CN6">
        <v>3097.0243084046415</v>
      </c>
      <c r="CO6">
        <v>3224.6166262001984</v>
      </c>
      <c r="CP6">
        <v>3266.1800912160797</v>
      </c>
      <c r="CQ6">
        <v>3145.8980242286525</v>
      </c>
      <c r="CR6">
        <v>3202.4946693483753</v>
      </c>
      <c r="CS6">
        <v>2988.2649018232819</v>
      </c>
      <c r="CT6">
        <v>2948.9773679798827</v>
      </c>
      <c r="CU6">
        <v>2873.5317285203655</v>
      </c>
      <c r="CV6">
        <v>3016.5620330012453</v>
      </c>
      <c r="CW6">
        <v>3238.5268583830712</v>
      </c>
      <c r="CX6">
        <v>3273.5107794163341</v>
      </c>
      <c r="CY6">
        <v>3464.0069080274302</v>
      </c>
      <c r="CZ6">
        <v>3312.8082924808396</v>
      </c>
      <c r="DA6">
        <v>3135.9867917690171</v>
      </c>
      <c r="DB6">
        <v>3116.411893291749</v>
      </c>
      <c r="DC6">
        <v>3093.4845440494591</v>
      </c>
      <c r="DD6">
        <v>3055.33858539218</v>
      </c>
      <c r="DE6">
        <v>3137.2775899377875</v>
      </c>
      <c r="DF6">
        <v>2749.1334642183469</v>
      </c>
      <c r="DG6">
        <v>2722.1919431279621</v>
      </c>
      <c r="DH6">
        <v>2597.114747436859</v>
      </c>
      <c r="DI6">
        <v>3197.5277685144806</v>
      </c>
      <c r="DJ6">
        <v>3077.8846241718074</v>
      </c>
      <c r="DK6">
        <v>3136.582983867921</v>
      </c>
      <c r="DL6">
        <v>3176.3352700834253</v>
      </c>
      <c r="DM6">
        <v>3165.2343281450808</v>
      </c>
      <c r="DN6">
        <v>3153.9583149342047</v>
      </c>
      <c r="DO6">
        <v>2886.6794440800268</v>
      </c>
      <c r="DP6">
        <v>2955.4394305969727</v>
      </c>
      <c r="DQ6">
        <v>3042.3951630265769</v>
      </c>
      <c r="DR6">
        <v>2844.5823967406577</v>
      </c>
      <c r="DS6">
        <v>2729.173324914394</v>
      </c>
      <c r="DT6">
        <v>2714.1680168016801</v>
      </c>
      <c r="DU6">
        <v>3243.7719949046009</v>
      </c>
      <c r="DV6">
        <v>3261.748642402416</v>
      </c>
      <c r="DW6">
        <v>3240.860488721235</v>
      </c>
      <c r="DX6">
        <v>3278.4566002868487</v>
      </c>
      <c r="DY6">
        <v>3368.0620835016152</v>
      </c>
      <c r="DZ6">
        <v>3306.4818461709147</v>
      </c>
      <c r="EA6">
        <v>3099.0911388140162</v>
      </c>
      <c r="EB6">
        <v>3018.9680172768412</v>
      </c>
      <c r="EC6">
        <v>2847.6518894912679</v>
      </c>
      <c r="ED6">
        <v>2756.7927049391692</v>
      </c>
      <c r="EE6">
        <v>3024.6340551617195</v>
      </c>
      <c r="EF6">
        <v>2842.345767575323</v>
      </c>
      <c r="EG6">
        <v>3296.2657381389818</v>
      </c>
      <c r="EH6">
        <v>3309.4118157800076</v>
      </c>
      <c r="EI6">
        <v>3293.2551184878316</v>
      </c>
      <c r="EJ6">
        <v>3285.7835321916828</v>
      </c>
      <c r="EK6">
        <v>3274.9856264421896</v>
      </c>
      <c r="EL6">
        <v>3256.4805508773834</v>
      </c>
      <c r="EM6">
        <v>3119.9431104599007</v>
      </c>
      <c r="EN6">
        <v>2987.1460718380476</v>
      </c>
      <c r="EO6">
        <v>2879.5661981787184</v>
      </c>
      <c r="EP6">
        <v>2805.5617142557394</v>
      </c>
      <c r="EQ6">
        <v>2820.7328343898153</v>
      </c>
      <c r="ER6">
        <v>2886.5344420081447</v>
      </c>
      <c r="ES6">
        <v>3599.6869961354387</v>
      </c>
      <c r="ET6">
        <v>3505.1590614467204</v>
      </c>
      <c r="EU6">
        <v>3347.571817100119</v>
      </c>
      <c r="EV6">
        <v>3198.2019408433353</v>
      </c>
      <c r="EW6">
        <v>3226.6852670688122</v>
      </c>
      <c r="EX6">
        <v>3086.5697735100721</v>
      </c>
      <c r="EY6">
        <v>3147.7003577487644</v>
      </c>
      <c r="EZ6">
        <v>2725.1169452427771</v>
      </c>
      <c r="FA6">
        <v>2679.8119855259538</v>
      </c>
      <c r="FB6">
        <v>2998.6657408175111</v>
      </c>
      <c r="FC6">
        <v>2932.7684971098265</v>
      </c>
      <c r="FD6">
        <v>3084.0607366468271</v>
      </c>
      <c r="FE6">
        <v>3158.9705555650489</v>
      </c>
      <c r="FF6">
        <v>3059.6571737832187</v>
      </c>
      <c r="FG6">
        <v>3162.2566304108054</v>
      </c>
      <c r="FH6">
        <v>3214.692354409879</v>
      </c>
      <c r="FI6">
        <v>3241.0948013431062</v>
      </c>
      <c r="FJ6">
        <v>3262.5528514509992</v>
      </c>
      <c r="FK6">
        <v>3467.2618585728696</v>
      </c>
      <c r="FL6">
        <v>3245.8315166409029</v>
      </c>
      <c r="FM6">
        <v>3352.4748731278623</v>
      </c>
      <c r="FN6">
        <v>3298.3779492627573</v>
      </c>
      <c r="FO6">
        <v>3331.5683031962481</v>
      </c>
      <c r="FP6">
        <v>3581.5447588187258</v>
      </c>
      <c r="FQ6">
        <v>3479.5826186392223</v>
      </c>
      <c r="FR6">
        <v>3369.3055917339589</v>
      </c>
      <c r="FS6">
        <v>3379.4775096148487</v>
      </c>
      <c r="FT6">
        <v>3384.3825656884446</v>
      </c>
      <c r="FU6">
        <v>3425.8601981203965</v>
      </c>
      <c r="FV6">
        <v>3446.6403956194677</v>
      </c>
      <c r="FW6">
        <v>3517.0456602140384</v>
      </c>
      <c r="FX6">
        <v>3612.0243511503581</v>
      </c>
      <c r="FY6">
        <v>3516.1221513131804</v>
      </c>
      <c r="FZ6">
        <v>3354.9164972314929</v>
      </c>
      <c r="GA6">
        <v>3132.6224675742315</v>
      </c>
      <c r="GB6">
        <v>3209.9433036477722</v>
      </c>
      <c r="GC6">
        <v>3375.9094930750116</v>
      </c>
      <c r="GD6">
        <v>3289.0599809772912</v>
      </c>
      <c r="GE6">
        <v>3320.435263477113</v>
      </c>
      <c r="GF6">
        <v>3320.8724968402503</v>
      </c>
      <c r="GG6">
        <v>3275.8720874542014</v>
      </c>
      <c r="GH6">
        <v>3308.0378962630989</v>
      </c>
      <c r="GI6">
        <v>3432.049828799898</v>
      </c>
      <c r="GJ6">
        <v>3348.5564044629755</v>
      </c>
      <c r="GK6">
        <v>3239.0909030447328</v>
      </c>
      <c r="GL6">
        <v>3316.5347821994214</v>
      </c>
      <c r="GM6">
        <v>3348.2479135797776</v>
      </c>
      <c r="GN6">
        <v>3353.7039511782264</v>
      </c>
      <c r="GO6">
        <v>3446.8051732766171</v>
      </c>
      <c r="GP6">
        <v>3414.7260373746203</v>
      </c>
      <c r="GQ6">
        <v>3407.7037794883454</v>
      </c>
      <c r="GR6">
        <v>3470.6937601416139</v>
      </c>
      <c r="GS6">
        <v>3440.1502169413261</v>
      </c>
      <c r="GT6">
        <v>3453.1399778470204</v>
      </c>
      <c r="GU6">
        <v>3737.9291906241742</v>
      </c>
      <c r="GV6">
        <v>3480.4630112403147</v>
      </c>
      <c r="GW6">
        <v>3387.7119731824641</v>
      </c>
      <c r="GX6">
        <v>3575.5758645253209</v>
      </c>
      <c r="GY6">
        <v>4234.8663858923201</v>
      </c>
      <c r="GZ6">
        <v>3546.8092225109904</v>
      </c>
      <c r="HA6">
        <v>3578.4913096200485</v>
      </c>
      <c r="HB6">
        <v>3791.712070723398</v>
      </c>
      <c r="HC6">
        <v>3914.9021385093806</v>
      </c>
      <c r="HD6">
        <v>3856.1694563338788</v>
      </c>
      <c r="HE6">
        <v>3796.3541666666665</v>
      </c>
      <c r="HF6">
        <v>3800.4054775031127</v>
      </c>
      <c r="HG6">
        <v>3794.939500116795</v>
      </c>
      <c r="HH6">
        <v>3615.4247291149986</v>
      </c>
      <c r="HI6">
        <v>3546.4246586011741</v>
      </c>
      <c r="HJ6">
        <v>3725.0017533752471</v>
      </c>
      <c r="HK6">
        <v>3685.9703531944842</v>
      </c>
      <c r="HL6">
        <v>3770.5147165434246</v>
      </c>
      <c r="HM6">
        <v>3704.9702179282604</v>
      </c>
      <c r="HN6">
        <v>3784.5532730048189</v>
      </c>
      <c r="HO6">
        <v>3741.3611207194745</v>
      </c>
      <c r="HP6">
        <v>3859.5411204481788</v>
      </c>
      <c r="HQ6">
        <v>3912.1887154918886</v>
      </c>
      <c r="HR6">
        <v>3931.1691780182873</v>
      </c>
      <c r="HS6">
        <v>3926.4928831731281</v>
      </c>
      <c r="HT6">
        <v>3530.7562761394956</v>
      </c>
      <c r="HU6">
        <v>3567.9064811269423</v>
      </c>
      <c r="HV6">
        <v>4272.1579885171259</v>
      </c>
      <c r="HW6">
        <v>3719.0080523402112</v>
      </c>
      <c r="HX6">
        <v>3815.6266889206804</v>
      </c>
      <c r="HY6">
        <v>3564.0780866998011</v>
      </c>
      <c r="HZ6">
        <v>3588.5450120670362</v>
      </c>
      <c r="IA6">
        <v>3580.4149744261986</v>
      </c>
      <c r="IB6">
        <v>3650.388191996683</v>
      </c>
      <c r="IC6">
        <v>3695.1313367279936</v>
      </c>
      <c r="ID6">
        <v>3710.8104350491535</v>
      </c>
      <c r="IE6">
        <v>3612.6275880906851</v>
      </c>
      <c r="IF6">
        <v>3654.298176635376</v>
      </c>
      <c r="IG6">
        <v>3922.7411373407967</v>
      </c>
      <c r="IH6">
        <v>3910.589062959385</v>
      </c>
      <c r="II6">
        <v>3905.1955007315337</v>
      </c>
      <c r="IJ6">
        <v>3837.4648959566912</v>
      </c>
      <c r="IK6">
        <v>3820.5100752487251</v>
      </c>
      <c r="IL6">
        <v>3725.7900937322961</v>
      </c>
      <c r="IM6">
        <v>3818.26307988191</v>
      </c>
      <c r="IN6">
        <v>3714.6281781023918</v>
      </c>
      <c r="IO6">
        <v>3716.4626484432129</v>
      </c>
      <c r="IP6">
        <v>3874.3589283024116</v>
      </c>
      <c r="IQ6">
        <v>4080.3247302041345</v>
      </c>
      <c r="IR6">
        <v>4151.7286250939151</v>
      </c>
      <c r="IS6">
        <v>4013.8848312911209</v>
      </c>
      <c r="IT6">
        <v>3729.324190521229</v>
      </c>
      <c r="IU6">
        <v>3594.5078892712113</v>
      </c>
      <c r="IV6">
        <v>4088.4768713954459</v>
      </c>
      <c r="IW6">
        <v>3692.8278453866892</v>
      </c>
      <c r="IX6">
        <v>3674.6271663696007</v>
      </c>
      <c r="IY6">
        <v>3689.7342921158961</v>
      </c>
      <c r="IZ6">
        <v>3832.9457829575927</v>
      </c>
      <c r="JA6">
        <v>3593.602294921875</v>
      </c>
      <c r="JB6">
        <v>3553.5223904977479</v>
      </c>
      <c r="JC6">
        <v>4012.1556314678992</v>
      </c>
      <c r="JD6">
        <v>3985.0109190634994</v>
      </c>
      <c r="JE6">
        <v>3751.2310986078646</v>
      </c>
      <c r="JF6">
        <v>3346.1704324495422</v>
      </c>
      <c r="JG6">
        <v>3262.3997532387416</v>
      </c>
      <c r="JH6">
        <v>3714.602808756712</v>
      </c>
      <c r="JI6">
        <v>3444.0000728544364</v>
      </c>
      <c r="JJ6">
        <v>3238.20673763377</v>
      </c>
      <c r="JK6">
        <v>3462.9656577079754</v>
      </c>
      <c r="JL6">
        <v>3513.1387274467238</v>
      </c>
      <c r="JM6">
        <v>3505.9062905317769</v>
      </c>
      <c r="JN6">
        <v>3418.7831987750551</v>
      </c>
      <c r="JO6">
        <v>3440.5277247830636</v>
      </c>
      <c r="JP6">
        <v>3474.1743881118882</v>
      </c>
      <c r="JQ6">
        <v>3196.5901105493185</v>
      </c>
      <c r="JR6">
        <v>3004.9490375618234</v>
      </c>
      <c r="JS6">
        <v>2876.472974174334</v>
      </c>
      <c r="JT6">
        <v>2978.8776510655866</v>
      </c>
      <c r="JU6">
        <v>3168.8342779862933</v>
      </c>
      <c r="JV6">
        <v>3158.789367929061</v>
      </c>
      <c r="JW6">
        <v>3331.2455141058226</v>
      </c>
      <c r="JX6">
        <v>3452.5013396030404</v>
      </c>
      <c r="JY6">
        <v>3444.2630359212053</v>
      </c>
      <c r="JZ6">
        <v>3463.897286133365</v>
      </c>
      <c r="KA6">
        <v>4035.0532007170532</v>
      </c>
      <c r="KB6">
        <v>3364.0102907708178</v>
      </c>
      <c r="KC6">
        <v>2932.6773628233018</v>
      </c>
      <c r="KD6">
        <v>3116.4318012984077</v>
      </c>
      <c r="KE6">
        <v>2873.3834439033953</v>
      </c>
      <c r="KF6">
        <v>3172.0871641365547</v>
      </c>
      <c r="KG6">
        <v>3648.2385287136044</v>
      </c>
      <c r="KH6">
        <v>3305.3101181277671</v>
      </c>
      <c r="KI6">
        <v>3478.7992942998208</v>
      </c>
      <c r="KJ6">
        <v>3579.2508347005978</v>
      </c>
      <c r="KK6">
        <v>3689.8283247514205</v>
      </c>
      <c r="KL6">
        <v>3766.4337550647269</v>
      </c>
      <c r="KM6">
        <v>3615.535732978421</v>
      </c>
      <c r="KN6">
        <v>3643.965372745171</v>
      </c>
      <c r="KO6">
        <v>3500.9934060471369</v>
      </c>
      <c r="KP6">
        <f t="shared" si="0"/>
        <v>3330.5566104453551</v>
      </c>
    </row>
    <row r="7" spans="1:746" x14ac:dyDescent="0.25">
      <c r="A7" t="s">
        <v>48</v>
      </c>
      <c r="B7">
        <v>3200.3132029392236</v>
      </c>
      <c r="C7">
        <v>2731.1050281102648</v>
      </c>
      <c r="D7">
        <v>2656.9281808405976</v>
      </c>
      <c r="E7">
        <v>3018.081125797713</v>
      </c>
      <c r="F7">
        <v>3375.7968104263555</v>
      </c>
      <c r="G7">
        <v>3407.4061279881562</v>
      </c>
      <c r="H7">
        <v>3440.7640989837873</v>
      </c>
      <c r="I7">
        <v>3345.9536538306938</v>
      </c>
      <c r="J7">
        <v>3418.129536380226</v>
      </c>
      <c r="K7">
        <v>3270.7768393955957</v>
      </c>
      <c r="L7">
        <v>3263.7017867628556</v>
      </c>
      <c r="M7">
        <v>3009.6230199128559</v>
      </c>
      <c r="N7">
        <v>3153.3319671291265</v>
      </c>
      <c r="O7">
        <v>3315.9464764713202</v>
      </c>
      <c r="P7">
        <v>3161.0816247795415</v>
      </c>
      <c r="Q7">
        <v>3286.9962897548953</v>
      </c>
      <c r="R7">
        <v>3361.273752598162</v>
      </c>
      <c r="S7">
        <v>3217.1178911428997</v>
      </c>
      <c r="T7">
        <v>3147.6647544901998</v>
      </c>
      <c r="U7">
        <v>3223.5495985659463</v>
      </c>
      <c r="V7">
        <v>3169.249027288849</v>
      </c>
      <c r="W7">
        <v>3104.530158256196</v>
      </c>
      <c r="X7">
        <v>2719.9163696743885</v>
      </c>
      <c r="Y7">
        <v>2661.3773211290945</v>
      </c>
      <c r="Z7">
        <v>2854.4172760101328</v>
      </c>
      <c r="AA7">
        <v>2963.7854415783249</v>
      </c>
      <c r="AB7">
        <v>3310.582321061484</v>
      </c>
      <c r="AC7">
        <v>3323.8999079526393</v>
      </c>
      <c r="AD7">
        <v>3398.8210019109702</v>
      </c>
      <c r="AE7">
        <v>3367.4725353117424</v>
      </c>
      <c r="AF7">
        <v>3375.3199389507731</v>
      </c>
      <c r="AG7">
        <v>3310.4332747284507</v>
      </c>
      <c r="AH7">
        <v>3431.3822301729274</v>
      </c>
      <c r="AI7">
        <v>3392.4906004264194</v>
      </c>
      <c r="AJ7">
        <v>3077.0280838126282</v>
      </c>
      <c r="AK7">
        <v>2652.9193243076415</v>
      </c>
      <c r="AL7">
        <v>2622.3891042454911</v>
      </c>
      <c r="AM7">
        <v>2822.0748348621955</v>
      </c>
      <c r="AN7">
        <v>3243.2916620924361</v>
      </c>
      <c r="AO7">
        <v>3518.3574550702369</v>
      </c>
      <c r="AP7">
        <v>3478.3049841562542</v>
      </c>
      <c r="AQ7">
        <v>3489.2576679794729</v>
      </c>
      <c r="AR7">
        <v>3471.0092082504325</v>
      </c>
      <c r="AS7">
        <v>3472.812120045392</v>
      </c>
      <c r="AT7">
        <v>3324.9645373105768</v>
      </c>
      <c r="AU7">
        <v>3465.3884132304829</v>
      </c>
      <c r="AV7">
        <v>3551.6323805227798</v>
      </c>
      <c r="AW7">
        <v>3234.3387754592959</v>
      </c>
      <c r="AX7">
        <v>3210.5836419256157</v>
      </c>
      <c r="AY7">
        <v>3285.9619997659729</v>
      </c>
      <c r="AZ7">
        <v>3493.3945313386757</v>
      </c>
      <c r="BA7">
        <v>3446.8023914411579</v>
      </c>
      <c r="BB7">
        <v>3475.0751251241113</v>
      </c>
      <c r="BC7">
        <v>3377.7453718664883</v>
      </c>
      <c r="BD7">
        <v>3519.2804885074024</v>
      </c>
      <c r="BE7">
        <v>3512.8572338320159</v>
      </c>
      <c r="BF7">
        <v>3515.5933423981469</v>
      </c>
      <c r="BG7">
        <v>3577.1416110775212</v>
      </c>
      <c r="BH7">
        <v>3511.5754129599623</v>
      </c>
      <c r="BI7">
        <v>3396.7077130687812</v>
      </c>
      <c r="BJ7">
        <v>3138.1459429132478</v>
      </c>
      <c r="BK7">
        <v>3165.0796034845298</v>
      </c>
      <c r="BL7">
        <v>2485.778080636002</v>
      </c>
      <c r="BM7">
        <v>2576.5763390015459</v>
      </c>
      <c r="BN7">
        <v>2858.2052101915115</v>
      </c>
      <c r="BO7">
        <v>2908.1244149434087</v>
      </c>
      <c r="BP7">
        <v>3004.4041032907726</v>
      </c>
      <c r="BQ7">
        <v>2984.5294599018007</v>
      </c>
      <c r="BR7">
        <v>3102.4677055566949</v>
      </c>
      <c r="BS7">
        <v>3324.4665576260295</v>
      </c>
      <c r="BT7">
        <v>3265.0219894188231</v>
      </c>
      <c r="BU7">
        <v>3126.4052461775846</v>
      </c>
      <c r="BV7">
        <v>2812.8957612848321</v>
      </c>
      <c r="BW7">
        <v>2895.3521791930916</v>
      </c>
      <c r="BX7">
        <v>2813.4664836180268</v>
      </c>
      <c r="BY7">
        <v>3416.7809898762653</v>
      </c>
      <c r="BZ7">
        <v>3211.7201945239485</v>
      </c>
      <c r="CA7">
        <v>3288.2382316222365</v>
      </c>
      <c r="CB7">
        <v>3131.619519572233</v>
      </c>
      <c r="CC7">
        <v>3255.4070962321462</v>
      </c>
      <c r="CD7">
        <v>3266.7928366100305</v>
      </c>
      <c r="CE7">
        <v>3244.8173341114107</v>
      </c>
      <c r="CF7">
        <v>3152.5717408906885</v>
      </c>
      <c r="CG7">
        <v>3025.5996378424911</v>
      </c>
      <c r="CH7">
        <v>2919.2221587558961</v>
      </c>
      <c r="CI7">
        <v>2995.3489277451499</v>
      </c>
      <c r="CJ7">
        <v>2892.7510909919883</v>
      </c>
      <c r="CK7">
        <v>2985.8908243682763</v>
      </c>
      <c r="CL7">
        <v>3186.9071019296489</v>
      </c>
      <c r="CM7">
        <v>3084.1636326566277</v>
      </c>
      <c r="CN7">
        <v>3097.0243084046415</v>
      </c>
      <c r="CO7">
        <v>3224.6166262001984</v>
      </c>
      <c r="CP7">
        <v>3266.1800912160797</v>
      </c>
      <c r="CQ7">
        <v>3145.8980242286525</v>
      </c>
      <c r="CR7">
        <v>3202.4946693483753</v>
      </c>
      <c r="CS7">
        <v>2988.2649018232819</v>
      </c>
      <c r="CT7">
        <v>2948.9773679798827</v>
      </c>
      <c r="CU7">
        <v>2873.5317285203655</v>
      </c>
      <c r="CV7">
        <v>3016.5620330012453</v>
      </c>
      <c r="CW7">
        <v>3238.5268583830712</v>
      </c>
      <c r="CX7">
        <v>3273.5107794163341</v>
      </c>
      <c r="CY7">
        <v>3464.0069080274302</v>
      </c>
      <c r="CZ7">
        <v>3312.8082924808396</v>
      </c>
      <c r="DA7">
        <v>3135.9867917690171</v>
      </c>
      <c r="DB7">
        <v>3116.411893291749</v>
      </c>
      <c r="DC7">
        <v>3093.4845440494591</v>
      </c>
      <c r="DD7">
        <v>3055.33858539218</v>
      </c>
      <c r="DE7">
        <v>3137.2775899377875</v>
      </c>
      <c r="DF7">
        <v>2749.1334642183469</v>
      </c>
      <c r="DG7">
        <v>2722.1919431279621</v>
      </c>
      <c r="DH7">
        <v>2597.114747436859</v>
      </c>
      <c r="DI7">
        <v>3197.5277685144806</v>
      </c>
      <c r="DJ7">
        <v>3077.8846241718074</v>
      </c>
      <c r="DK7">
        <v>3136.582983867921</v>
      </c>
      <c r="DL7">
        <v>3176.3352700834253</v>
      </c>
      <c r="DM7">
        <v>3165.2343281450808</v>
      </c>
      <c r="DN7">
        <v>3153.9583149342047</v>
      </c>
      <c r="DO7">
        <v>2886.6794440800268</v>
      </c>
      <c r="DP7">
        <v>2955.4394305969727</v>
      </c>
      <c r="DQ7">
        <v>3042.3951630265769</v>
      </c>
      <c r="DR7">
        <v>2844.5823967406577</v>
      </c>
      <c r="DS7">
        <v>2729.173324914394</v>
      </c>
      <c r="DT7">
        <v>2714.1680168016801</v>
      </c>
      <c r="DU7">
        <v>3243.7719949046009</v>
      </c>
      <c r="DV7">
        <v>3261.748642402416</v>
      </c>
      <c r="DW7">
        <v>3240.860488721235</v>
      </c>
      <c r="DX7">
        <v>3278.4566002868487</v>
      </c>
      <c r="DY7">
        <v>3368.0620835016152</v>
      </c>
      <c r="DZ7">
        <v>3306.4818461709147</v>
      </c>
      <c r="EA7">
        <v>3099.0911388140162</v>
      </c>
      <c r="EB7">
        <v>3018.9680172768412</v>
      </c>
      <c r="EC7">
        <v>2847.6518894912679</v>
      </c>
      <c r="ED7">
        <v>2756.7927049391692</v>
      </c>
      <c r="EE7">
        <v>3024.6340551617195</v>
      </c>
      <c r="EF7">
        <v>2842.345767575323</v>
      </c>
      <c r="EG7">
        <v>3296.2657381389818</v>
      </c>
      <c r="EH7">
        <v>3309.4118157800076</v>
      </c>
      <c r="EI7">
        <v>3293.2551184878316</v>
      </c>
      <c r="EJ7">
        <v>3285.7835321916828</v>
      </c>
      <c r="EK7">
        <v>3274.9856264421896</v>
      </c>
      <c r="EL7">
        <v>3256.4805508773834</v>
      </c>
      <c r="EM7">
        <v>3119.9431104599007</v>
      </c>
      <c r="EN7">
        <v>2987.1460718380476</v>
      </c>
      <c r="EO7">
        <v>2879.5661981787184</v>
      </c>
      <c r="EP7">
        <v>2805.5617142557394</v>
      </c>
      <c r="EQ7">
        <v>2820.7328343898153</v>
      </c>
      <c r="ER7">
        <v>2886.5344420081447</v>
      </c>
      <c r="ES7">
        <v>3599.6869961354387</v>
      </c>
      <c r="ET7">
        <v>3505.1590614467204</v>
      </c>
      <c r="EU7">
        <v>3347.571817100119</v>
      </c>
      <c r="EV7">
        <v>3198.2019408433353</v>
      </c>
      <c r="EW7">
        <v>3226.6852670688122</v>
      </c>
      <c r="EX7">
        <v>3086.5697735100721</v>
      </c>
      <c r="EY7">
        <v>3147.7003577487644</v>
      </c>
      <c r="EZ7">
        <v>2725.1169452427771</v>
      </c>
      <c r="FA7">
        <v>2679.8119855259538</v>
      </c>
      <c r="FB7">
        <v>2998.6657408175111</v>
      </c>
      <c r="FC7">
        <v>2932.7684971098265</v>
      </c>
      <c r="FD7">
        <v>3084.0607366468271</v>
      </c>
      <c r="FE7">
        <v>3158.9705555650489</v>
      </c>
      <c r="FF7">
        <v>3059.6571737832187</v>
      </c>
      <c r="FG7">
        <v>3162.2566304108054</v>
      </c>
      <c r="FH7">
        <v>3214.692354409879</v>
      </c>
      <c r="FI7">
        <v>3241.0948013431062</v>
      </c>
      <c r="FJ7">
        <v>3262.5528514509992</v>
      </c>
      <c r="FK7">
        <v>3467.2618585728696</v>
      </c>
      <c r="FL7">
        <v>3245.8315166409029</v>
      </c>
      <c r="FM7">
        <v>3352.4748731278623</v>
      </c>
      <c r="FN7">
        <v>3298.3779492627573</v>
      </c>
      <c r="FO7">
        <v>3331.5683031962481</v>
      </c>
      <c r="FP7">
        <v>3581.5447588187258</v>
      </c>
      <c r="FQ7">
        <v>3479.5826186392223</v>
      </c>
      <c r="FR7">
        <v>3369.3055917339589</v>
      </c>
      <c r="FS7">
        <v>3379.4775096148487</v>
      </c>
      <c r="FT7">
        <v>3384.3825656884446</v>
      </c>
      <c r="FU7">
        <v>3425.8601981203965</v>
      </c>
      <c r="FV7">
        <v>3446.6403956194677</v>
      </c>
      <c r="FW7">
        <v>3517.0456602140384</v>
      </c>
      <c r="FX7">
        <v>3612.0243511503581</v>
      </c>
      <c r="FY7">
        <v>3516.1221513131804</v>
      </c>
      <c r="FZ7">
        <v>3354.9164972314929</v>
      </c>
      <c r="GA7">
        <v>3132.6224675742315</v>
      </c>
      <c r="GB7">
        <v>3209.9433036477722</v>
      </c>
      <c r="GC7">
        <v>3375.9094930750116</v>
      </c>
      <c r="GD7">
        <v>3289.0599809772912</v>
      </c>
      <c r="GE7">
        <v>3320.435263477113</v>
      </c>
      <c r="GF7">
        <v>3320.8724968402503</v>
      </c>
      <c r="GG7">
        <v>3275.8720874542014</v>
      </c>
      <c r="GH7">
        <v>3308.0378962630989</v>
      </c>
      <c r="GI7">
        <v>3432.049828799898</v>
      </c>
      <c r="GJ7">
        <v>3348.5564044629755</v>
      </c>
      <c r="GK7">
        <v>3239.0909030447328</v>
      </c>
      <c r="GL7">
        <v>3316.5347821994214</v>
      </c>
      <c r="GM7">
        <v>3348.2479135797776</v>
      </c>
      <c r="GN7">
        <v>3353.7039511782264</v>
      </c>
      <c r="GO7">
        <v>3446.8051732766171</v>
      </c>
      <c r="GP7">
        <v>3414.7260373746203</v>
      </c>
      <c r="GQ7">
        <v>3407.7037794883454</v>
      </c>
      <c r="GR7">
        <v>3470.6937601416139</v>
      </c>
      <c r="GS7">
        <v>3440.1502169413261</v>
      </c>
      <c r="GT7">
        <v>3453.1399778470204</v>
      </c>
      <c r="GU7">
        <v>3737.9291906241742</v>
      </c>
      <c r="GV7">
        <v>3480.4630112403147</v>
      </c>
      <c r="GW7">
        <v>3387.7119731824641</v>
      </c>
      <c r="GX7">
        <v>3575.5758645253209</v>
      </c>
      <c r="GY7">
        <v>4234.8663858923201</v>
      </c>
      <c r="GZ7">
        <v>3546.8092225109904</v>
      </c>
      <c r="HA7">
        <v>3578.4913096200485</v>
      </c>
      <c r="HB7">
        <v>3791.712070723398</v>
      </c>
      <c r="HC7">
        <v>3914.9021385093806</v>
      </c>
      <c r="HD7">
        <v>3856.1694563338788</v>
      </c>
      <c r="HE7">
        <v>3796.3541666666665</v>
      </c>
      <c r="HF7">
        <v>3800.4054775031127</v>
      </c>
      <c r="HG7">
        <v>3794.939500116795</v>
      </c>
      <c r="HH7">
        <v>3615.4247291149986</v>
      </c>
      <c r="HI7">
        <v>3546.4246586011741</v>
      </c>
      <c r="HJ7">
        <v>3725.0017533752471</v>
      </c>
      <c r="HK7">
        <v>3685.9703531944842</v>
      </c>
      <c r="HL7">
        <v>3770.5147165434246</v>
      </c>
      <c r="HM7">
        <v>3704.9702179282604</v>
      </c>
      <c r="HN7">
        <v>3784.5532730048189</v>
      </c>
      <c r="HO7">
        <v>3741.3611207194745</v>
      </c>
      <c r="HP7">
        <v>3859.5411204481788</v>
      </c>
      <c r="HQ7">
        <v>3912.1887154918886</v>
      </c>
      <c r="HR7">
        <v>3931.1691780182873</v>
      </c>
      <c r="HS7">
        <v>3926.4928831731281</v>
      </c>
      <c r="HT7">
        <v>3530.7562761394956</v>
      </c>
      <c r="HU7">
        <v>3567.9064811269423</v>
      </c>
      <c r="HV7">
        <v>4272.1579885171259</v>
      </c>
      <c r="HW7">
        <v>3719.0080523402112</v>
      </c>
      <c r="HX7">
        <v>3815.6266889206804</v>
      </c>
      <c r="HY7">
        <v>3564.0780866998011</v>
      </c>
      <c r="HZ7">
        <v>3588.5450120670362</v>
      </c>
      <c r="IA7">
        <v>3580.4149744261986</v>
      </c>
      <c r="IB7">
        <v>3650.388191996683</v>
      </c>
      <c r="IC7">
        <v>3695.1313367279936</v>
      </c>
      <c r="ID7">
        <v>3710.8104350491535</v>
      </c>
      <c r="IE7">
        <v>3612.6275880906851</v>
      </c>
      <c r="IF7">
        <v>3654.298176635376</v>
      </c>
      <c r="IG7">
        <v>3922.7411373407967</v>
      </c>
      <c r="IH7">
        <v>3910.589062959385</v>
      </c>
      <c r="II7">
        <v>3905.1955007315337</v>
      </c>
      <c r="IJ7">
        <v>3837.4648959566912</v>
      </c>
      <c r="IK7">
        <v>3820.5100752487251</v>
      </c>
      <c r="IL7">
        <v>3725.7900937322961</v>
      </c>
      <c r="IM7">
        <v>3818.26307988191</v>
      </c>
      <c r="IN7">
        <v>3714.6281781023918</v>
      </c>
      <c r="IO7">
        <v>3716.4626484432129</v>
      </c>
      <c r="IP7">
        <v>3874.3589283024116</v>
      </c>
      <c r="IQ7">
        <v>4080.3247302041345</v>
      </c>
      <c r="IR7">
        <v>4151.7286250939151</v>
      </c>
      <c r="IS7">
        <v>4013.8848312911209</v>
      </c>
      <c r="IT7">
        <v>3729.324190521229</v>
      </c>
      <c r="IU7">
        <v>3594.5078892712113</v>
      </c>
      <c r="IV7">
        <v>4088.4768713954459</v>
      </c>
      <c r="IW7">
        <v>3692.8278453866892</v>
      </c>
      <c r="IX7">
        <v>3674.6271663696007</v>
      </c>
      <c r="IY7">
        <v>3689.7342921158961</v>
      </c>
      <c r="IZ7">
        <v>3832.9457829575927</v>
      </c>
      <c r="JA7">
        <v>3593.602294921875</v>
      </c>
      <c r="JB7">
        <v>3553.5223904977479</v>
      </c>
      <c r="JC7">
        <v>4012.1556314678992</v>
      </c>
      <c r="JD7">
        <v>3985.0109190634994</v>
      </c>
      <c r="JE7">
        <v>3751.2310986078646</v>
      </c>
      <c r="JF7">
        <v>3346.1704324495422</v>
      </c>
      <c r="JG7">
        <v>3262.3997532387416</v>
      </c>
      <c r="JH7">
        <v>3714.602808756712</v>
      </c>
      <c r="JI7">
        <v>3444.0000728544364</v>
      </c>
      <c r="JJ7">
        <v>3238.20673763377</v>
      </c>
      <c r="JK7">
        <v>3462.9656577079754</v>
      </c>
      <c r="JL7">
        <v>3513.1387274467238</v>
      </c>
      <c r="JM7">
        <v>3505.9062905317769</v>
      </c>
      <c r="JN7">
        <v>3418.7831987750551</v>
      </c>
      <c r="JO7">
        <v>3440.5277247830636</v>
      </c>
      <c r="JP7">
        <v>3474.1743881118882</v>
      </c>
      <c r="JQ7">
        <v>3196.5901105493185</v>
      </c>
      <c r="JR7">
        <v>3004.9490375618234</v>
      </c>
      <c r="JS7">
        <v>2876.472974174334</v>
      </c>
      <c r="JT7">
        <v>2978.8776510655866</v>
      </c>
      <c r="JU7">
        <v>3168.8342779862933</v>
      </c>
      <c r="JV7">
        <v>3158.789367929061</v>
      </c>
      <c r="JW7">
        <v>3331.2455141058226</v>
      </c>
      <c r="JX7">
        <v>3452.5013396030404</v>
      </c>
      <c r="JY7">
        <v>3444.2630359212053</v>
      </c>
      <c r="JZ7">
        <v>3463.897286133365</v>
      </c>
      <c r="KA7">
        <v>4035.0532007170532</v>
      </c>
      <c r="KB7">
        <v>3364.0102907708178</v>
      </c>
      <c r="KC7">
        <v>2932.6773628233018</v>
      </c>
      <c r="KD7">
        <v>3116.4318012984077</v>
      </c>
      <c r="KE7">
        <v>2873.3834439033953</v>
      </c>
      <c r="KF7">
        <v>3172.0871641365547</v>
      </c>
      <c r="KG7">
        <v>3648.2385287136044</v>
      </c>
      <c r="KH7">
        <v>3305.3101181277671</v>
      </c>
      <c r="KI7">
        <v>3478.7992942998208</v>
      </c>
      <c r="KJ7">
        <v>3579.2508347005978</v>
      </c>
      <c r="KK7">
        <v>3689.8283247514205</v>
      </c>
      <c r="KL7">
        <v>3766.4337550647269</v>
      </c>
      <c r="KM7">
        <v>3615.535732978421</v>
      </c>
      <c r="KN7">
        <v>3643.965372745171</v>
      </c>
      <c r="KO7">
        <v>3500.9934060471369</v>
      </c>
      <c r="KP7">
        <f t="shared" si="0"/>
        <v>3330.5566104453551</v>
      </c>
    </row>
    <row r="8" spans="1:746" x14ac:dyDescent="0.25">
      <c r="A8" t="s">
        <v>58</v>
      </c>
      <c r="B8">
        <v>3200.3132029392236</v>
      </c>
      <c r="C8">
        <v>2731.1050281102648</v>
      </c>
      <c r="D8">
        <v>2656.9281808405976</v>
      </c>
      <c r="E8">
        <v>3018.081125797713</v>
      </c>
      <c r="F8">
        <v>3375.7968104263555</v>
      </c>
      <c r="G8">
        <v>3407.4061279881562</v>
      </c>
      <c r="H8">
        <v>3440.7640989837873</v>
      </c>
      <c r="I8">
        <v>3345.9536538306938</v>
      </c>
      <c r="J8">
        <v>3418.129536380226</v>
      </c>
      <c r="K8">
        <v>3270.7768393955957</v>
      </c>
      <c r="L8">
        <v>3263.7017867628556</v>
      </c>
      <c r="M8">
        <v>3009.6230199128559</v>
      </c>
      <c r="N8">
        <v>3153.3319671291265</v>
      </c>
      <c r="O8">
        <v>3315.9464764713202</v>
      </c>
      <c r="P8">
        <v>3161.0816247795415</v>
      </c>
      <c r="Q8">
        <v>3286.9962897548953</v>
      </c>
      <c r="R8">
        <v>3361.273752598162</v>
      </c>
      <c r="S8">
        <v>3217.1178911428997</v>
      </c>
      <c r="T8">
        <v>3147.6647544901998</v>
      </c>
      <c r="U8">
        <v>3223.5495985659463</v>
      </c>
      <c r="V8">
        <v>3169.249027288849</v>
      </c>
      <c r="W8">
        <v>3104.530158256196</v>
      </c>
      <c r="X8">
        <v>2719.9163696743885</v>
      </c>
      <c r="Y8">
        <v>2661.3773211290945</v>
      </c>
      <c r="Z8">
        <v>2854.4172760101328</v>
      </c>
      <c r="AA8">
        <v>2963.7854415783249</v>
      </c>
      <c r="AB8">
        <v>3310.582321061484</v>
      </c>
      <c r="AC8">
        <v>3323.8999079526393</v>
      </c>
      <c r="AD8">
        <v>3398.8210019109702</v>
      </c>
      <c r="AE8">
        <v>3367.4725353117424</v>
      </c>
      <c r="AF8">
        <v>3375.3199389507731</v>
      </c>
      <c r="AG8">
        <v>3310.4332747284507</v>
      </c>
      <c r="AH8">
        <v>3431.3822301729274</v>
      </c>
      <c r="AI8">
        <v>3392.4906004264194</v>
      </c>
      <c r="AJ8">
        <v>3077.0280838126282</v>
      </c>
      <c r="AK8">
        <v>2652.9193243076415</v>
      </c>
      <c r="AL8">
        <v>2622.3891042454911</v>
      </c>
      <c r="AM8">
        <v>2822.0748348621955</v>
      </c>
      <c r="AN8">
        <v>3243.2916620924361</v>
      </c>
      <c r="AO8">
        <v>3518.3574550702369</v>
      </c>
      <c r="AP8">
        <v>3478.3049841562542</v>
      </c>
      <c r="AQ8">
        <v>3489.2576679794729</v>
      </c>
      <c r="AR8">
        <v>3471.0092082504325</v>
      </c>
      <c r="AS8">
        <v>3472.812120045392</v>
      </c>
      <c r="AT8">
        <v>3324.9645373105768</v>
      </c>
      <c r="AU8">
        <v>3465.3884132304829</v>
      </c>
      <c r="AV8">
        <v>3551.6323805227798</v>
      </c>
      <c r="AW8">
        <v>3234.3387754592959</v>
      </c>
      <c r="AX8">
        <v>3210.5836419256157</v>
      </c>
      <c r="AY8">
        <v>3285.9619997659729</v>
      </c>
      <c r="AZ8">
        <v>3493.3945313386757</v>
      </c>
      <c r="BA8">
        <v>3446.8023914411579</v>
      </c>
      <c r="BB8">
        <v>3475.0751251241113</v>
      </c>
      <c r="BC8">
        <v>3377.7453718664883</v>
      </c>
      <c r="BD8">
        <v>3519.2804885074024</v>
      </c>
      <c r="BE8">
        <v>3512.8572338320159</v>
      </c>
      <c r="BF8">
        <v>3515.5933423981469</v>
      </c>
      <c r="BG8">
        <v>3577.1416110775212</v>
      </c>
      <c r="BH8">
        <v>3511.5754129599623</v>
      </c>
      <c r="BI8">
        <v>3396.7077130687812</v>
      </c>
      <c r="BJ8">
        <v>3138.1459429132478</v>
      </c>
      <c r="BK8">
        <v>3165.0796034845298</v>
      </c>
      <c r="BL8">
        <v>2485.778080636002</v>
      </c>
      <c r="BM8">
        <v>2576.5763390015459</v>
      </c>
      <c r="BN8">
        <v>2858.2052101915115</v>
      </c>
      <c r="BO8">
        <v>2908.1244149434087</v>
      </c>
      <c r="BP8">
        <v>3004.4041032907726</v>
      </c>
      <c r="BQ8">
        <v>2984.5294599018007</v>
      </c>
      <c r="BR8">
        <v>3102.4677055566949</v>
      </c>
      <c r="BS8">
        <v>3324.4665576260295</v>
      </c>
      <c r="BT8">
        <v>3265.0219894188231</v>
      </c>
      <c r="BU8">
        <v>3126.4052461775846</v>
      </c>
      <c r="BV8">
        <v>2812.8957612848321</v>
      </c>
      <c r="BW8">
        <v>2895.3521791930916</v>
      </c>
      <c r="BX8">
        <v>2813.4664836180268</v>
      </c>
      <c r="BY8">
        <v>3416.7809898762653</v>
      </c>
      <c r="BZ8">
        <v>3211.7201945239485</v>
      </c>
      <c r="CA8">
        <v>3288.2382316222365</v>
      </c>
      <c r="CB8">
        <v>3131.619519572233</v>
      </c>
      <c r="CC8">
        <v>3255.4070962321462</v>
      </c>
      <c r="CD8">
        <v>3266.7928366100305</v>
      </c>
      <c r="CE8">
        <v>3244.8173341114107</v>
      </c>
      <c r="CF8">
        <v>3152.5717408906885</v>
      </c>
      <c r="CG8">
        <v>3025.5996378424911</v>
      </c>
      <c r="CH8">
        <v>2919.2221587558961</v>
      </c>
      <c r="CI8">
        <v>2995.3489277451499</v>
      </c>
      <c r="CJ8">
        <v>2892.7510909919883</v>
      </c>
      <c r="CK8">
        <v>2985.8908243682763</v>
      </c>
      <c r="CL8">
        <v>3186.9071019296489</v>
      </c>
      <c r="CM8">
        <v>3084.1636326566277</v>
      </c>
      <c r="CN8">
        <v>3097.0243084046415</v>
      </c>
      <c r="CO8">
        <v>3224.6166262001984</v>
      </c>
      <c r="CP8">
        <v>3266.1800912160797</v>
      </c>
      <c r="CQ8">
        <v>3145.8980242286525</v>
      </c>
      <c r="CR8">
        <v>3202.4946693483753</v>
      </c>
      <c r="CS8">
        <v>2988.2649018232819</v>
      </c>
      <c r="CT8">
        <v>2948.9773679798827</v>
      </c>
      <c r="CU8">
        <v>2873.5317285203655</v>
      </c>
      <c r="CV8">
        <v>3016.5620330012453</v>
      </c>
      <c r="CW8">
        <v>3238.5268583830712</v>
      </c>
      <c r="CX8">
        <v>3273.5107794163341</v>
      </c>
      <c r="CY8">
        <v>3464.0069080274302</v>
      </c>
      <c r="CZ8">
        <v>3312.8082924808396</v>
      </c>
      <c r="DA8">
        <v>3135.9867917690171</v>
      </c>
      <c r="DB8">
        <v>3116.411893291749</v>
      </c>
      <c r="DC8">
        <v>3093.4845440494591</v>
      </c>
      <c r="DD8">
        <v>3055.33858539218</v>
      </c>
      <c r="DE8">
        <v>3137.2775899377875</v>
      </c>
      <c r="DF8">
        <v>2749.1334642183469</v>
      </c>
      <c r="DG8">
        <v>2722.1919431279621</v>
      </c>
      <c r="DH8">
        <v>2597.114747436859</v>
      </c>
      <c r="DI8">
        <v>3197.5277685144806</v>
      </c>
      <c r="DJ8">
        <v>3077.8846241718074</v>
      </c>
      <c r="DK8">
        <v>3136.582983867921</v>
      </c>
      <c r="DL8">
        <v>3176.3352700834253</v>
      </c>
      <c r="DM8">
        <v>3165.2343281450808</v>
      </c>
      <c r="DN8">
        <v>3153.9583149342047</v>
      </c>
      <c r="DO8">
        <v>2886.6794440800268</v>
      </c>
      <c r="DP8">
        <v>2955.4394305969727</v>
      </c>
      <c r="DQ8">
        <v>3042.3951630265769</v>
      </c>
      <c r="DR8">
        <v>2844.5823967406577</v>
      </c>
      <c r="DS8">
        <v>2729.173324914394</v>
      </c>
      <c r="DT8">
        <v>2714.1680168016801</v>
      </c>
      <c r="DU8">
        <v>3243.7719949046009</v>
      </c>
      <c r="DV8">
        <v>3261.748642402416</v>
      </c>
      <c r="DW8">
        <v>3240.860488721235</v>
      </c>
      <c r="DX8">
        <v>3278.4566002868487</v>
      </c>
      <c r="DY8">
        <v>3368.0620835016152</v>
      </c>
      <c r="DZ8">
        <v>3306.4818461709147</v>
      </c>
      <c r="EA8">
        <v>3099.0911388140162</v>
      </c>
      <c r="EB8">
        <v>3018.9680172768412</v>
      </c>
      <c r="EC8">
        <v>2847.6518894912679</v>
      </c>
      <c r="ED8">
        <v>2756.7927049391692</v>
      </c>
      <c r="EE8">
        <v>3024.6340551617195</v>
      </c>
      <c r="EF8">
        <v>2842.345767575323</v>
      </c>
      <c r="EG8">
        <v>3296.2657381389818</v>
      </c>
      <c r="EH8">
        <v>3309.4118157800076</v>
      </c>
      <c r="EI8">
        <v>3293.2551184878316</v>
      </c>
      <c r="EJ8">
        <v>3285.7835321916828</v>
      </c>
      <c r="EK8">
        <v>3274.9856264421896</v>
      </c>
      <c r="EL8">
        <v>3256.4805508773834</v>
      </c>
      <c r="EM8">
        <v>3119.9431104599007</v>
      </c>
      <c r="EN8">
        <v>2987.1460718380476</v>
      </c>
      <c r="EO8">
        <v>2879.5661981787184</v>
      </c>
      <c r="EP8">
        <v>2805.5617142557394</v>
      </c>
      <c r="EQ8">
        <v>2820.7328343898153</v>
      </c>
      <c r="ER8">
        <v>2886.5344420081447</v>
      </c>
      <c r="ES8">
        <v>3599.6869961354387</v>
      </c>
      <c r="ET8">
        <v>3505.1590614467204</v>
      </c>
      <c r="EU8">
        <v>3347.571817100119</v>
      </c>
      <c r="EV8">
        <v>3198.2019408433353</v>
      </c>
      <c r="EW8">
        <v>3226.6852670688122</v>
      </c>
      <c r="EX8">
        <v>3086.5697735100721</v>
      </c>
      <c r="EY8">
        <v>3147.7003577487644</v>
      </c>
      <c r="EZ8">
        <v>2725.1169452427771</v>
      </c>
      <c r="FA8">
        <v>2679.8119855259538</v>
      </c>
      <c r="FB8">
        <v>2998.6657408175111</v>
      </c>
      <c r="FC8">
        <v>2932.7684971098265</v>
      </c>
      <c r="FD8">
        <v>3084.0607366468271</v>
      </c>
      <c r="FE8">
        <v>3158.9705555650489</v>
      </c>
      <c r="FF8">
        <v>3059.6571737832187</v>
      </c>
      <c r="FG8">
        <v>3162.2566304108054</v>
      </c>
      <c r="FH8">
        <v>3214.692354409879</v>
      </c>
      <c r="FI8">
        <v>3241.0948013431062</v>
      </c>
      <c r="FJ8">
        <v>3262.5528514509992</v>
      </c>
      <c r="FK8">
        <v>3467.2618585728696</v>
      </c>
      <c r="FL8">
        <v>3245.8315166409029</v>
      </c>
      <c r="FM8">
        <v>3352.4748731278623</v>
      </c>
      <c r="FN8">
        <v>3298.3779492627573</v>
      </c>
      <c r="FO8">
        <v>3331.5683031962481</v>
      </c>
      <c r="FP8">
        <v>3581.5447588187258</v>
      </c>
      <c r="FQ8">
        <v>3479.5826186392223</v>
      </c>
      <c r="FR8">
        <v>3369.3055917339589</v>
      </c>
      <c r="FS8">
        <v>3379.4775096148487</v>
      </c>
      <c r="FT8">
        <v>3384.3825656884446</v>
      </c>
      <c r="FU8">
        <v>3425.8601981203965</v>
      </c>
      <c r="FV8">
        <v>3446.6403956194677</v>
      </c>
      <c r="FW8">
        <v>3517.0456602140384</v>
      </c>
      <c r="FX8">
        <v>3612.0243511503581</v>
      </c>
      <c r="FY8">
        <v>3516.1221513131804</v>
      </c>
      <c r="FZ8">
        <v>3354.9164972314929</v>
      </c>
      <c r="GA8">
        <v>3132.6224675742315</v>
      </c>
      <c r="GB8">
        <v>3209.9433036477722</v>
      </c>
      <c r="GC8">
        <v>3375.9094930750116</v>
      </c>
      <c r="GD8">
        <v>3289.0599809772912</v>
      </c>
      <c r="GE8">
        <v>3320.435263477113</v>
      </c>
      <c r="GF8">
        <v>3320.8724968402503</v>
      </c>
      <c r="GG8">
        <v>3275.8720874542014</v>
      </c>
      <c r="GH8">
        <v>3308.0378962630989</v>
      </c>
      <c r="GI8">
        <v>3432.049828799898</v>
      </c>
      <c r="GJ8">
        <v>3348.5564044629755</v>
      </c>
      <c r="GK8">
        <v>3239.0909030447328</v>
      </c>
      <c r="GL8">
        <v>3316.5347821994214</v>
      </c>
      <c r="GM8">
        <v>3348.2479135797776</v>
      </c>
      <c r="GN8">
        <v>3353.7039511782264</v>
      </c>
      <c r="GO8">
        <v>3446.8051732766171</v>
      </c>
      <c r="GP8">
        <v>3414.7260373746203</v>
      </c>
      <c r="GQ8">
        <v>3407.7037794883454</v>
      </c>
      <c r="GR8">
        <v>3470.6937601416139</v>
      </c>
      <c r="GS8">
        <v>3440.1502169413261</v>
      </c>
      <c r="GT8">
        <v>3453.1399778470204</v>
      </c>
      <c r="GU8">
        <v>3737.9291906241742</v>
      </c>
      <c r="GV8">
        <v>3480.4630112403147</v>
      </c>
      <c r="GW8">
        <v>3387.7119731824641</v>
      </c>
      <c r="GX8">
        <v>3575.5758645253209</v>
      </c>
      <c r="GY8">
        <v>4234.8663858923201</v>
      </c>
      <c r="GZ8">
        <v>3546.8092225109904</v>
      </c>
      <c r="HA8">
        <v>3578.4913096200485</v>
      </c>
      <c r="HB8">
        <v>3791.712070723398</v>
      </c>
      <c r="HC8">
        <v>3914.9021385093806</v>
      </c>
      <c r="HD8">
        <v>3856.1694563338788</v>
      </c>
      <c r="HE8">
        <v>3796.3541666666665</v>
      </c>
      <c r="HF8">
        <v>3800.4054775031127</v>
      </c>
      <c r="HG8">
        <v>3794.939500116795</v>
      </c>
      <c r="HH8">
        <v>3615.4247291149986</v>
      </c>
      <c r="HI8">
        <v>3546.4246586011741</v>
      </c>
      <c r="HJ8">
        <v>3725.0017533752471</v>
      </c>
      <c r="HK8">
        <v>3685.9703531944842</v>
      </c>
      <c r="HL8">
        <v>3770.5147165434246</v>
      </c>
      <c r="HM8">
        <v>3704.9702179282604</v>
      </c>
      <c r="HN8">
        <v>3784.5532730048189</v>
      </c>
      <c r="HO8">
        <v>3741.3611207194745</v>
      </c>
      <c r="HP8">
        <v>3859.5411204481788</v>
      </c>
      <c r="HQ8">
        <v>3912.1887154918886</v>
      </c>
      <c r="HR8">
        <v>3931.1691780182873</v>
      </c>
      <c r="HS8">
        <v>3926.4928831731281</v>
      </c>
      <c r="HT8">
        <v>3530.7562761394956</v>
      </c>
      <c r="HU8">
        <v>3567.9064811269423</v>
      </c>
      <c r="HV8">
        <v>4272.1579885171259</v>
      </c>
      <c r="HW8">
        <v>3719.0080523402112</v>
      </c>
      <c r="HX8">
        <v>3815.6266889206804</v>
      </c>
      <c r="HY8">
        <v>3564.0780866998011</v>
      </c>
      <c r="HZ8">
        <v>3588.5450120670362</v>
      </c>
      <c r="IA8">
        <v>3580.4149744261986</v>
      </c>
      <c r="IB8">
        <v>3650.388191996683</v>
      </c>
      <c r="IC8">
        <v>3695.1313367279936</v>
      </c>
      <c r="ID8">
        <v>3710.8104350491535</v>
      </c>
      <c r="IE8">
        <v>3612.6275880906851</v>
      </c>
      <c r="IF8">
        <v>3654.298176635376</v>
      </c>
      <c r="IG8">
        <v>3922.7411373407967</v>
      </c>
      <c r="IH8">
        <v>3910.589062959385</v>
      </c>
      <c r="II8">
        <v>3905.1955007315337</v>
      </c>
      <c r="IJ8">
        <v>3837.4648959566912</v>
      </c>
      <c r="IK8">
        <v>3820.5100752487251</v>
      </c>
      <c r="IL8">
        <v>3725.7900937322961</v>
      </c>
      <c r="IM8">
        <v>3818.26307988191</v>
      </c>
      <c r="IN8">
        <v>3714.6281781023918</v>
      </c>
      <c r="IO8">
        <v>3716.4626484432129</v>
      </c>
      <c r="IP8">
        <v>3874.3589283024116</v>
      </c>
      <c r="IQ8">
        <v>4080.3247302041345</v>
      </c>
      <c r="IR8">
        <v>4151.7286250939151</v>
      </c>
      <c r="IS8">
        <v>4013.8848312911209</v>
      </c>
      <c r="IT8">
        <v>3729.324190521229</v>
      </c>
      <c r="IU8">
        <v>3594.5078892712113</v>
      </c>
      <c r="IV8">
        <v>4088.4768713954459</v>
      </c>
      <c r="IW8">
        <v>3692.8278453866892</v>
      </c>
      <c r="IX8">
        <v>3674.6271663696007</v>
      </c>
      <c r="IY8">
        <v>3689.7342921158961</v>
      </c>
      <c r="IZ8">
        <v>3832.9457829575927</v>
      </c>
      <c r="JA8">
        <v>3593.602294921875</v>
      </c>
      <c r="JB8">
        <v>3553.5223904977479</v>
      </c>
      <c r="JC8">
        <v>4012.1556314678992</v>
      </c>
      <c r="JD8">
        <v>3985.0109190634994</v>
      </c>
      <c r="JE8">
        <v>3751.2310986078646</v>
      </c>
      <c r="JF8">
        <v>3346.1704324495422</v>
      </c>
      <c r="JG8">
        <v>3262.3997532387416</v>
      </c>
      <c r="JH8">
        <v>3714.602808756712</v>
      </c>
      <c r="JI8">
        <v>3444.0000728544364</v>
      </c>
      <c r="JJ8">
        <v>3238.20673763377</v>
      </c>
      <c r="JK8">
        <v>3462.9656577079754</v>
      </c>
      <c r="JL8">
        <v>3513.1387274467238</v>
      </c>
      <c r="JM8">
        <v>3505.9062905317769</v>
      </c>
      <c r="JN8">
        <v>3418.7831987750551</v>
      </c>
      <c r="JO8">
        <v>3440.5277247830636</v>
      </c>
      <c r="JP8">
        <v>3474.1743881118882</v>
      </c>
      <c r="JQ8">
        <v>3196.5901105493185</v>
      </c>
      <c r="JR8">
        <v>3004.9490375618234</v>
      </c>
      <c r="JS8">
        <v>2876.472974174334</v>
      </c>
      <c r="JT8">
        <v>2978.8776510655866</v>
      </c>
      <c r="JU8">
        <v>3168.8342779862933</v>
      </c>
      <c r="JV8">
        <v>3158.789367929061</v>
      </c>
      <c r="JW8">
        <v>3331.2455141058226</v>
      </c>
      <c r="JX8">
        <v>3452.5013396030404</v>
      </c>
      <c r="JY8">
        <v>3444.2630359212053</v>
      </c>
      <c r="JZ8">
        <v>3463.897286133365</v>
      </c>
      <c r="KA8">
        <v>4035.0532007170532</v>
      </c>
      <c r="KB8">
        <v>3364.0102907708178</v>
      </c>
      <c r="KC8">
        <v>2932.6773628233018</v>
      </c>
      <c r="KD8">
        <v>3116.4318012984077</v>
      </c>
      <c r="KE8">
        <v>2873.3834439033953</v>
      </c>
      <c r="KF8">
        <v>3172.0871641365547</v>
      </c>
      <c r="KG8">
        <v>3648.2385287136044</v>
      </c>
      <c r="KH8">
        <v>3305.3101181277671</v>
      </c>
      <c r="KI8">
        <v>3478.7992942998208</v>
      </c>
      <c r="KJ8">
        <v>3579.2508347005978</v>
      </c>
      <c r="KK8">
        <v>3689.8283247514205</v>
      </c>
      <c r="KL8">
        <v>3766.4337550647269</v>
      </c>
      <c r="KM8">
        <v>3615.535732978421</v>
      </c>
      <c r="KN8">
        <v>3643.965372745171</v>
      </c>
      <c r="KO8">
        <v>3500.9934060471369</v>
      </c>
      <c r="KP8">
        <f t="shared" si="0"/>
        <v>3330.5566104453551</v>
      </c>
    </row>
    <row r="9" spans="1:746" x14ac:dyDescent="0.25">
      <c r="A9" t="s">
        <v>113</v>
      </c>
      <c r="B9">
        <v>3200.3132029392236</v>
      </c>
      <c r="C9">
        <v>2731.1050281102648</v>
      </c>
      <c r="D9">
        <v>2656.9281808405976</v>
      </c>
      <c r="E9">
        <v>3018.081125797713</v>
      </c>
      <c r="F9">
        <v>3375.7968104263555</v>
      </c>
      <c r="G9">
        <v>3407.4061279881562</v>
      </c>
      <c r="H9">
        <v>3440.7640989837873</v>
      </c>
      <c r="I9">
        <v>3345.9536538306938</v>
      </c>
      <c r="J9">
        <v>3418.129536380226</v>
      </c>
      <c r="K9">
        <v>3270.7768393955957</v>
      </c>
      <c r="L9">
        <v>3263.7017867628556</v>
      </c>
      <c r="M9">
        <v>3009.6230199128559</v>
      </c>
      <c r="N9">
        <v>3153.3319671291265</v>
      </c>
      <c r="O9">
        <v>3315.9464764713202</v>
      </c>
      <c r="P9">
        <v>3161.0816247795415</v>
      </c>
      <c r="Q9">
        <v>3286.9962897548953</v>
      </c>
      <c r="R9">
        <v>3361.273752598162</v>
      </c>
      <c r="S9">
        <v>3217.1178911428997</v>
      </c>
      <c r="T9">
        <v>3147.6647544901998</v>
      </c>
      <c r="U9">
        <v>3223.5495985659463</v>
      </c>
      <c r="V9">
        <v>3169.249027288849</v>
      </c>
      <c r="W9">
        <v>3104.530158256196</v>
      </c>
      <c r="X9">
        <v>2719.9163696743885</v>
      </c>
      <c r="Y9">
        <v>2661.3773211290945</v>
      </c>
      <c r="Z9">
        <v>2854.4172760101328</v>
      </c>
      <c r="AA9">
        <v>2963.7854415783249</v>
      </c>
      <c r="AB9">
        <v>3310.582321061484</v>
      </c>
      <c r="AC9">
        <v>3323.8999079526393</v>
      </c>
      <c r="AD9">
        <v>3398.8210019109702</v>
      </c>
      <c r="AE9">
        <v>3367.4725353117424</v>
      </c>
      <c r="AF9">
        <v>3375.3199389507731</v>
      </c>
      <c r="AG9">
        <v>3310.4332747284507</v>
      </c>
      <c r="AH9">
        <v>3431.3822301729274</v>
      </c>
      <c r="AI9">
        <v>3392.4906004264194</v>
      </c>
      <c r="AJ9">
        <v>3077.0280838126282</v>
      </c>
      <c r="AK9">
        <v>2652.9193243076415</v>
      </c>
      <c r="AL9">
        <v>2622.3891042454911</v>
      </c>
      <c r="AM9">
        <v>2822.0748348621955</v>
      </c>
      <c r="AN9">
        <v>3243.2916620924361</v>
      </c>
      <c r="AO9">
        <v>3518.3574550702369</v>
      </c>
      <c r="AP9">
        <v>3478.3049841562542</v>
      </c>
      <c r="AQ9">
        <v>3489.2576679794729</v>
      </c>
      <c r="AR9">
        <v>3471.0092082504325</v>
      </c>
      <c r="AS9">
        <v>3472.812120045392</v>
      </c>
      <c r="AT9">
        <v>3324.9645373105768</v>
      </c>
      <c r="AU9">
        <v>3465.3884132304829</v>
      </c>
      <c r="AV9">
        <v>3551.6323805227798</v>
      </c>
      <c r="AW9">
        <v>3234.3387754592959</v>
      </c>
      <c r="AX9">
        <v>3210.5836419256157</v>
      </c>
      <c r="AY9">
        <v>3285.9619997659729</v>
      </c>
      <c r="AZ9">
        <v>3493.3945313386757</v>
      </c>
      <c r="BA9">
        <v>3446.8023914411579</v>
      </c>
      <c r="BB9">
        <v>3475.0751251241113</v>
      </c>
      <c r="BC9">
        <v>3377.7453718664883</v>
      </c>
      <c r="BD9">
        <v>3519.2804885074024</v>
      </c>
      <c r="BE9">
        <v>3512.8572338320159</v>
      </c>
      <c r="BF9">
        <v>3515.5933423981469</v>
      </c>
      <c r="BG9">
        <v>3577.1416110775212</v>
      </c>
      <c r="BH9">
        <v>3511.5754129599623</v>
      </c>
      <c r="BI9">
        <v>3396.7077130687812</v>
      </c>
      <c r="BJ9">
        <v>3138.1459429132478</v>
      </c>
      <c r="BK9">
        <v>3165.0796034845298</v>
      </c>
      <c r="BL9">
        <v>2485.778080636002</v>
      </c>
      <c r="BM9">
        <v>2576.5763390015459</v>
      </c>
      <c r="BN9">
        <v>2858.2052101915115</v>
      </c>
      <c r="BO9">
        <v>2908.1244149434087</v>
      </c>
      <c r="BP9">
        <v>3004.4041032907726</v>
      </c>
      <c r="BQ9">
        <v>2984.5294599018007</v>
      </c>
      <c r="BR9">
        <v>3102.4677055566949</v>
      </c>
      <c r="BS9">
        <v>3324.4665576260295</v>
      </c>
      <c r="BT9">
        <v>3265.0219894188231</v>
      </c>
      <c r="BU9">
        <v>3126.4052461775846</v>
      </c>
      <c r="BV9">
        <v>2812.8957612848321</v>
      </c>
      <c r="BW9">
        <v>2895.3521791930916</v>
      </c>
      <c r="BX9">
        <v>2813.4664836180268</v>
      </c>
      <c r="BY9">
        <v>3416.7809898762653</v>
      </c>
      <c r="BZ9">
        <v>3211.7201945239485</v>
      </c>
      <c r="CA9">
        <v>3288.2382316222365</v>
      </c>
      <c r="CB9">
        <v>3131.619519572233</v>
      </c>
      <c r="CC9">
        <v>3255.4070962321462</v>
      </c>
      <c r="CD9">
        <v>3266.7928366100305</v>
      </c>
      <c r="CE9">
        <v>3244.8173341114107</v>
      </c>
      <c r="CF9">
        <v>3152.5717408906885</v>
      </c>
      <c r="CG9">
        <v>3025.5996378424911</v>
      </c>
      <c r="CH9">
        <v>2919.2221587558961</v>
      </c>
      <c r="CI9">
        <v>2995.3489277451499</v>
      </c>
      <c r="CJ9">
        <v>2892.7510909919883</v>
      </c>
      <c r="CK9">
        <v>2985.8908243682763</v>
      </c>
      <c r="CL9">
        <v>3186.9071019296489</v>
      </c>
      <c r="CM9">
        <v>3084.1636326566277</v>
      </c>
      <c r="CN9">
        <v>3097.0243084046415</v>
      </c>
      <c r="CO9">
        <v>3224.6166262001984</v>
      </c>
      <c r="CP9">
        <v>3266.1800912160797</v>
      </c>
      <c r="CQ9">
        <v>3145.8980242286525</v>
      </c>
      <c r="CR9">
        <v>3202.4946693483753</v>
      </c>
      <c r="CS9">
        <v>2988.2649018232819</v>
      </c>
      <c r="CT9">
        <v>2948.9773679798827</v>
      </c>
      <c r="CU9">
        <v>2873.5317285203655</v>
      </c>
      <c r="CV9">
        <v>3016.5620330012453</v>
      </c>
      <c r="CW9">
        <v>3238.5268583830712</v>
      </c>
      <c r="CX9">
        <v>3273.5107794163341</v>
      </c>
      <c r="CY9">
        <v>3464.0069080274302</v>
      </c>
      <c r="CZ9">
        <v>3312.8082924808396</v>
      </c>
      <c r="DA9">
        <v>3135.9867917690171</v>
      </c>
      <c r="DB9">
        <v>3116.411893291749</v>
      </c>
      <c r="DC9">
        <v>3093.4845440494591</v>
      </c>
      <c r="DD9">
        <v>3055.33858539218</v>
      </c>
      <c r="DE9">
        <v>3137.2775899377875</v>
      </c>
      <c r="DF9">
        <v>2749.1334642183469</v>
      </c>
      <c r="DG9">
        <v>2722.1919431279621</v>
      </c>
      <c r="DH9">
        <v>2597.114747436859</v>
      </c>
      <c r="DI9">
        <v>3197.5277685144806</v>
      </c>
      <c r="DJ9">
        <v>3077.8846241718074</v>
      </c>
      <c r="DK9">
        <v>3136.582983867921</v>
      </c>
      <c r="DL9">
        <v>3176.3352700834253</v>
      </c>
      <c r="DM9">
        <v>3165.2343281450808</v>
      </c>
      <c r="DN9">
        <v>3153.9583149342047</v>
      </c>
      <c r="DO9">
        <v>2886.6794440800268</v>
      </c>
      <c r="DP9">
        <v>2955.4394305969727</v>
      </c>
      <c r="DQ9">
        <v>3042.3951630265769</v>
      </c>
      <c r="DR9">
        <v>2844.5823967406577</v>
      </c>
      <c r="DS9">
        <v>2729.173324914394</v>
      </c>
      <c r="DT9">
        <v>2714.1680168016801</v>
      </c>
      <c r="DU9">
        <v>3243.7719949046009</v>
      </c>
      <c r="DV9">
        <v>3261.748642402416</v>
      </c>
      <c r="DW9">
        <v>3240.860488721235</v>
      </c>
      <c r="DX9">
        <v>3278.4566002868487</v>
      </c>
      <c r="DY9">
        <v>3368.0620835016152</v>
      </c>
      <c r="DZ9">
        <v>3306.4818461709147</v>
      </c>
      <c r="EA9">
        <v>3099.0911388140162</v>
      </c>
      <c r="EB9">
        <v>3018.9680172768412</v>
      </c>
      <c r="EC9">
        <v>2847.6518894912679</v>
      </c>
      <c r="ED9">
        <v>2756.7927049391692</v>
      </c>
      <c r="EE9">
        <v>3024.6340551617195</v>
      </c>
      <c r="EF9">
        <v>2842.345767575323</v>
      </c>
      <c r="EG9">
        <v>3296.2657381389818</v>
      </c>
      <c r="EH9">
        <v>3309.4118157800076</v>
      </c>
      <c r="EI9">
        <v>3293.2551184878316</v>
      </c>
      <c r="EJ9">
        <v>3285.7835321916828</v>
      </c>
      <c r="EK9">
        <v>3274.9856264421896</v>
      </c>
      <c r="EL9">
        <v>3256.4805508773834</v>
      </c>
      <c r="EM9">
        <v>3119.9431104599007</v>
      </c>
      <c r="EN9">
        <v>2987.1460718380476</v>
      </c>
      <c r="EO9">
        <v>2879.5661981787184</v>
      </c>
      <c r="EP9">
        <v>2805.5617142557394</v>
      </c>
      <c r="EQ9">
        <v>2820.7328343898153</v>
      </c>
      <c r="ER9">
        <v>2886.5344420081447</v>
      </c>
      <c r="ES9">
        <v>3599.6869961354387</v>
      </c>
      <c r="ET9">
        <v>3505.1590614467204</v>
      </c>
      <c r="EU9">
        <v>3347.571817100119</v>
      </c>
      <c r="EV9">
        <v>3198.2019408433353</v>
      </c>
      <c r="EW9">
        <v>3226.6852670688122</v>
      </c>
      <c r="EX9">
        <v>3086.5697735100721</v>
      </c>
      <c r="EY9">
        <v>3147.7003577487644</v>
      </c>
      <c r="EZ9">
        <v>2725.1169452427771</v>
      </c>
      <c r="FA9">
        <v>2679.8119855259538</v>
      </c>
      <c r="FB9">
        <v>2998.6657408175111</v>
      </c>
      <c r="FC9">
        <v>2932.7684971098265</v>
      </c>
      <c r="FD9">
        <v>3084.0607366468271</v>
      </c>
      <c r="FE9">
        <v>3158.9705555650489</v>
      </c>
      <c r="FF9">
        <v>3059.6571737832187</v>
      </c>
      <c r="FG9">
        <v>3162.2566304108054</v>
      </c>
      <c r="FH9">
        <v>3214.692354409879</v>
      </c>
      <c r="FI9">
        <v>3241.0948013431062</v>
      </c>
      <c r="FJ9">
        <v>3262.5528514509992</v>
      </c>
      <c r="FK9">
        <v>3467.2618585728696</v>
      </c>
      <c r="FL9">
        <v>3245.8315166409029</v>
      </c>
      <c r="FM9">
        <v>3352.4748731278623</v>
      </c>
      <c r="FN9">
        <v>3298.3779492627573</v>
      </c>
      <c r="FO9">
        <v>3331.5683031962481</v>
      </c>
      <c r="FP9">
        <v>3581.5447588187258</v>
      </c>
      <c r="FQ9">
        <v>3479.5826186392223</v>
      </c>
      <c r="FR9">
        <v>3369.3055917339589</v>
      </c>
      <c r="FS9">
        <v>3379.4775096148487</v>
      </c>
      <c r="FT9">
        <v>3384.3825656884446</v>
      </c>
      <c r="FU9">
        <v>3425.8601981203965</v>
      </c>
      <c r="FV9">
        <v>3446.6403956194677</v>
      </c>
      <c r="FW9">
        <v>3517.0456602140384</v>
      </c>
      <c r="FX9">
        <v>3612.0243511503581</v>
      </c>
      <c r="FY9">
        <v>3516.1221513131804</v>
      </c>
      <c r="FZ9">
        <v>3354.9164972314929</v>
      </c>
      <c r="GA9">
        <v>3132.6224675742315</v>
      </c>
      <c r="GB9">
        <v>3209.9433036477722</v>
      </c>
      <c r="GC9">
        <v>3375.9094930750116</v>
      </c>
      <c r="GD9">
        <v>3289.0599809772912</v>
      </c>
      <c r="GE9">
        <v>3320.435263477113</v>
      </c>
      <c r="GF9">
        <v>3320.8724968402503</v>
      </c>
      <c r="GG9">
        <v>3275.8720874542014</v>
      </c>
      <c r="GH9">
        <v>3308.0378962630989</v>
      </c>
      <c r="GI9">
        <v>3432.049828799898</v>
      </c>
      <c r="GJ9">
        <v>3348.5564044629755</v>
      </c>
      <c r="GK9">
        <v>3239.0909030447328</v>
      </c>
      <c r="GL9">
        <v>3316.5347821994214</v>
      </c>
      <c r="GM9">
        <v>3348.2479135797776</v>
      </c>
      <c r="GN9">
        <v>3353.7039511782264</v>
      </c>
      <c r="GO9">
        <v>3446.8051732766171</v>
      </c>
      <c r="GP9">
        <v>3414.7260373746203</v>
      </c>
      <c r="GQ9">
        <v>3407.7037794883454</v>
      </c>
      <c r="GR9">
        <v>3470.6937601416139</v>
      </c>
      <c r="GS9">
        <v>3440.1502169413261</v>
      </c>
      <c r="GT9">
        <v>3453.1399778470204</v>
      </c>
      <c r="GU9">
        <v>3737.9291906241742</v>
      </c>
      <c r="GV9">
        <v>3480.4630112403147</v>
      </c>
      <c r="GW9">
        <v>3387.7119731824641</v>
      </c>
      <c r="GX9">
        <v>3575.5758645253209</v>
      </c>
      <c r="GY9">
        <v>4234.8663858923201</v>
      </c>
      <c r="GZ9">
        <v>3546.8092225109904</v>
      </c>
      <c r="HA9">
        <v>3578.4913096200485</v>
      </c>
      <c r="HB9">
        <v>3791.712070723398</v>
      </c>
      <c r="HC9">
        <v>3914.9021385093806</v>
      </c>
      <c r="HD9">
        <v>3856.1694563338788</v>
      </c>
      <c r="HE9">
        <v>3796.3541666666665</v>
      </c>
      <c r="HF9">
        <v>3800.4054775031127</v>
      </c>
      <c r="HG9">
        <v>3794.939500116795</v>
      </c>
      <c r="HH9">
        <v>3615.4247291149986</v>
      </c>
      <c r="HI9">
        <v>3546.4246586011741</v>
      </c>
      <c r="HJ9">
        <v>3725.0017533752471</v>
      </c>
      <c r="HK9">
        <v>3685.9703531944842</v>
      </c>
      <c r="HL9">
        <v>3770.5147165434246</v>
      </c>
      <c r="HM9">
        <v>3704.9702179282604</v>
      </c>
      <c r="HN9">
        <v>3784.5532730048189</v>
      </c>
      <c r="HO9">
        <v>3741.3611207194745</v>
      </c>
      <c r="HP9">
        <v>3859.5411204481788</v>
      </c>
      <c r="HQ9">
        <v>3912.1887154918886</v>
      </c>
      <c r="HR9">
        <v>3931.1691780182873</v>
      </c>
      <c r="HS9">
        <v>3926.4928831731281</v>
      </c>
      <c r="HT9">
        <v>3530.7562761394956</v>
      </c>
      <c r="HU9">
        <v>3567.9064811269423</v>
      </c>
      <c r="HV9">
        <v>4272.1579885171259</v>
      </c>
      <c r="HW9">
        <v>3719.0080523402112</v>
      </c>
      <c r="HX9">
        <v>3815.6266889206804</v>
      </c>
      <c r="HY9">
        <v>3564.0780866998011</v>
      </c>
      <c r="HZ9">
        <v>3588.5450120670362</v>
      </c>
      <c r="IA9">
        <v>3580.4149744261986</v>
      </c>
      <c r="IB9">
        <v>3650.388191996683</v>
      </c>
      <c r="IC9">
        <v>3695.1313367279936</v>
      </c>
      <c r="ID9">
        <v>3710.8104350491535</v>
      </c>
      <c r="IE9">
        <v>3612.6275880906851</v>
      </c>
      <c r="IF9">
        <v>3654.298176635376</v>
      </c>
      <c r="IG9">
        <v>3922.7411373407967</v>
      </c>
      <c r="IH9">
        <v>3910.589062959385</v>
      </c>
      <c r="II9">
        <v>3905.1955007315337</v>
      </c>
      <c r="IJ9">
        <v>3837.4648959566912</v>
      </c>
      <c r="IK9">
        <v>3820.5100752487251</v>
      </c>
      <c r="IL9">
        <v>3725.7900937322961</v>
      </c>
      <c r="IM9">
        <v>3818.26307988191</v>
      </c>
      <c r="IN9">
        <v>3714.6281781023918</v>
      </c>
      <c r="IO9">
        <v>3716.4626484432129</v>
      </c>
      <c r="IP9">
        <v>3874.3589283024116</v>
      </c>
      <c r="IQ9">
        <v>4080.3247302041345</v>
      </c>
      <c r="IR9">
        <v>4151.7286250939151</v>
      </c>
      <c r="IS9">
        <v>4013.8848312911209</v>
      </c>
      <c r="IT9">
        <v>3729.324190521229</v>
      </c>
      <c r="IU9">
        <v>3594.5078892712113</v>
      </c>
      <c r="IV9">
        <v>4088.4768713954459</v>
      </c>
      <c r="IW9">
        <v>3692.8278453866892</v>
      </c>
      <c r="IX9">
        <v>3674.6271663696007</v>
      </c>
      <c r="IY9">
        <v>3689.7342921158961</v>
      </c>
      <c r="IZ9">
        <v>3832.9457829575927</v>
      </c>
      <c r="JA9">
        <v>3593.602294921875</v>
      </c>
      <c r="JB9">
        <v>3553.5223904977479</v>
      </c>
      <c r="JC9">
        <v>4012.1556314678992</v>
      </c>
      <c r="JD9">
        <v>3985.0109190634994</v>
      </c>
      <c r="JE9">
        <v>3751.2310986078646</v>
      </c>
      <c r="JF9">
        <v>3346.1704324495422</v>
      </c>
      <c r="JG9">
        <v>3262.3997532387416</v>
      </c>
      <c r="JH9">
        <v>3714.602808756712</v>
      </c>
      <c r="JI9">
        <v>3444.0000728544364</v>
      </c>
      <c r="JJ9">
        <v>3238.20673763377</v>
      </c>
      <c r="JK9">
        <v>3462.9656577079754</v>
      </c>
      <c r="JL9">
        <v>3513.1387274467238</v>
      </c>
      <c r="JM9">
        <v>3505.9062905317769</v>
      </c>
      <c r="JN9">
        <v>3418.7831987750551</v>
      </c>
      <c r="JO9">
        <v>3440.5277247830636</v>
      </c>
      <c r="JP9">
        <v>3474.1743881118882</v>
      </c>
      <c r="JQ9">
        <v>3196.5901105493185</v>
      </c>
      <c r="JR9">
        <v>3004.9490375618234</v>
      </c>
      <c r="JS9">
        <v>2876.472974174334</v>
      </c>
      <c r="JT9">
        <v>2978.8776510655866</v>
      </c>
      <c r="JU9">
        <v>3168.8342779862933</v>
      </c>
      <c r="JV9">
        <v>3158.789367929061</v>
      </c>
      <c r="JW9">
        <v>3331.2455141058226</v>
      </c>
      <c r="JX9">
        <v>3452.5013396030404</v>
      </c>
      <c r="JY9">
        <v>3444.2630359212053</v>
      </c>
      <c r="JZ9">
        <v>3463.897286133365</v>
      </c>
      <c r="KA9">
        <v>4035.0532007170532</v>
      </c>
      <c r="KB9">
        <v>3364.0102907708178</v>
      </c>
      <c r="KC9">
        <v>2932.6773628233018</v>
      </c>
      <c r="KD9">
        <v>3116.4318012984077</v>
      </c>
      <c r="KE9">
        <v>2873.3834439033953</v>
      </c>
      <c r="KF9">
        <v>3172.0871641365547</v>
      </c>
      <c r="KG9">
        <v>3648.2385287136044</v>
      </c>
      <c r="KH9">
        <v>3305.3101181277671</v>
      </c>
      <c r="KI9">
        <v>3478.7992942998208</v>
      </c>
      <c r="KJ9">
        <v>3579.2508347005978</v>
      </c>
      <c r="KK9">
        <v>3689.8283247514205</v>
      </c>
      <c r="KL9">
        <v>3766.4337550647269</v>
      </c>
      <c r="KM9">
        <v>3615.535732978421</v>
      </c>
      <c r="KN9">
        <v>3643.965372745171</v>
      </c>
      <c r="KO9">
        <v>3500.9934060471369</v>
      </c>
      <c r="KP9">
        <f t="shared" si="0"/>
        <v>3330.5566104453551</v>
      </c>
    </row>
    <row r="10" spans="1:746" x14ac:dyDescent="0.25">
      <c r="A10" t="s">
        <v>702</v>
      </c>
      <c r="B10">
        <v>3200.3132029392236</v>
      </c>
      <c r="C10">
        <v>2731.1050281102648</v>
      </c>
      <c r="D10">
        <v>2656.9281808405976</v>
      </c>
      <c r="E10">
        <v>3018.081125797713</v>
      </c>
      <c r="F10">
        <v>3375.7968104263555</v>
      </c>
      <c r="G10">
        <v>3407.4061279881562</v>
      </c>
      <c r="H10">
        <v>3440.7640989837873</v>
      </c>
      <c r="I10">
        <v>3345.9536538306938</v>
      </c>
      <c r="J10">
        <v>3418.129536380226</v>
      </c>
      <c r="K10">
        <v>3270.7768393955957</v>
      </c>
      <c r="L10">
        <v>3263.7017867628556</v>
      </c>
      <c r="M10">
        <v>3009.6230199128559</v>
      </c>
      <c r="N10">
        <v>3153.3319671291265</v>
      </c>
      <c r="O10">
        <v>3315.9464764713202</v>
      </c>
      <c r="P10">
        <v>3161.0816247795415</v>
      </c>
      <c r="Q10">
        <v>3286.9962897548953</v>
      </c>
      <c r="R10">
        <v>3361.273752598162</v>
      </c>
      <c r="S10">
        <v>3217.1178911428997</v>
      </c>
      <c r="T10">
        <v>3147.6647544901998</v>
      </c>
      <c r="U10">
        <v>3223.5495985659463</v>
      </c>
      <c r="V10">
        <v>3169.249027288849</v>
      </c>
      <c r="W10">
        <v>3104.530158256196</v>
      </c>
      <c r="X10">
        <v>2719.9163696743885</v>
      </c>
      <c r="Y10">
        <v>2661.3773211290945</v>
      </c>
      <c r="Z10">
        <v>2854.4172760101328</v>
      </c>
      <c r="AA10">
        <v>2963.7854415783249</v>
      </c>
      <c r="AB10">
        <v>3310.582321061484</v>
      </c>
      <c r="AC10">
        <v>3323.8999079526393</v>
      </c>
      <c r="AD10">
        <v>3398.8210019109702</v>
      </c>
      <c r="AE10">
        <v>3367.4725353117424</v>
      </c>
      <c r="AF10">
        <v>3375.3199389507731</v>
      </c>
      <c r="AG10">
        <v>3310.4332747284507</v>
      </c>
      <c r="AH10">
        <v>3431.3822301729274</v>
      </c>
      <c r="AI10">
        <v>3392.4906004264194</v>
      </c>
      <c r="AJ10">
        <v>3077.0280838126282</v>
      </c>
      <c r="AK10">
        <v>2652.9193243076415</v>
      </c>
      <c r="AL10">
        <v>2622.3891042454911</v>
      </c>
      <c r="AM10">
        <v>2822.0748348621955</v>
      </c>
      <c r="AN10">
        <v>3243.2916620924361</v>
      </c>
      <c r="AO10">
        <v>3518.3574550702369</v>
      </c>
      <c r="AP10">
        <v>3478.3049841562542</v>
      </c>
      <c r="AQ10">
        <v>3489.2576679794729</v>
      </c>
      <c r="AR10">
        <v>3471.0092082504325</v>
      </c>
      <c r="AS10">
        <v>3472.812120045392</v>
      </c>
      <c r="AT10">
        <v>3324.9645373105768</v>
      </c>
      <c r="AU10">
        <v>3465.3884132304829</v>
      </c>
      <c r="AV10">
        <v>3551.6323805227798</v>
      </c>
      <c r="AW10">
        <v>3234.3387754592959</v>
      </c>
      <c r="AX10">
        <v>3210.5836419256157</v>
      </c>
      <c r="AY10">
        <v>3285.9619997659729</v>
      </c>
      <c r="AZ10">
        <v>3493.3945313386757</v>
      </c>
      <c r="BA10">
        <v>3446.8023914411579</v>
      </c>
      <c r="BB10">
        <v>3475.0751251241113</v>
      </c>
      <c r="BC10">
        <v>3377.7453718664883</v>
      </c>
      <c r="BD10">
        <v>3519.2804885074024</v>
      </c>
      <c r="BE10">
        <v>3512.8572338320159</v>
      </c>
      <c r="BF10">
        <v>3515.5933423981469</v>
      </c>
      <c r="BG10">
        <v>3577.1416110775212</v>
      </c>
      <c r="BH10">
        <v>3511.5754129599623</v>
      </c>
      <c r="BI10">
        <v>3396.7077130687812</v>
      </c>
      <c r="BJ10">
        <v>3138.1459429132478</v>
      </c>
      <c r="BK10">
        <v>3165.0796034845298</v>
      </c>
      <c r="BL10">
        <v>2485.778080636002</v>
      </c>
      <c r="BM10">
        <v>2576.5763390015459</v>
      </c>
      <c r="BN10">
        <v>2858.2052101915115</v>
      </c>
      <c r="BO10">
        <v>2908.1244149434087</v>
      </c>
      <c r="BP10">
        <v>3004.4041032907726</v>
      </c>
      <c r="BQ10">
        <v>2984.5294599018007</v>
      </c>
      <c r="BR10">
        <v>3102.4677055566949</v>
      </c>
      <c r="BS10">
        <v>3324.4665576260295</v>
      </c>
      <c r="BT10">
        <v>3265.0219894188231</v>
      </c>
      <c r="BU10">
        <v>3126.4052461775846</v>
      </c>
      <c r="BV10">
        <v>2812.8957612848321</v>
      </c>
      <c r="BW10">
        <v>2895.3521791930916</v>
      </c>
      <c r="BX10">
        <v>2813.4664836180268</v>
      </c>
      <c r="BY10">
        <v>3416.7809898762653</v>
      </c>
      <c r="BZ10">
        <v>3211.7201945239485</v>
      </c>
      <c r="CA10">
        <v>3288.2382316222365</v>
      </c>
      <c r="CB10">
        <v>3131.619519572233</v>
      </c>
      <c r="CC10">
        <v>3255.4070962321462</v>
      </c>
      <c r="CD10">
        <v>3266.7928366100305</v>
      </c>
      <c r="CE10">
        <v>3244.8173341114107</v>
      </c>
      <c r="CF10">
        <v>3152.5717408906885</v>
      </c>
      <c r="CG10">
        <v>3025.5996378424911</v>
      </c>
      <c r="CH10">
        <v>2919.2221587558961</v>
      </c>
      <c r="CI10">
        <v>2995.3489277451499</v>
      </c>
      <c r="CJ10">
        <v>2892.7510909919883</v>
      </c>
      <c r="CK10">
        <v>2985.8908243682763</v>
      </c>
      <c r="CL10">
        <v>3186.9071019296489</v>
      </c>
      <c r="CM10">
        <v>3084.1636326566277</v>
      </c>
      <c r="CN10">
        <v>3097.0243084046415</v>
      </c>
      <c r="CO10">
        <v>3224.6166262001984</v>
      </c>
      <c r="CP10">
        <v>3266.1800912160797</v>
      </c>
      <c r="CQ10">
        <v>3145.8980242286525</v>
      </c>
      <c r="CR10">
        <v>3202.4946693483753</v>
      </c>
      <c r="CS10">
        <v>2988.2649018232819</v>
      </c>
      <c r="CT10">
        <v>2948.9773679798827</v>
      </c>
      <c r="CU10">
        <v>2873.5317285203655</v>
      </c>
      <c r="CV10">
        <v>3016.5620330012453</v>
      </c>
      <c r="CW10">
        <v>3238.5268583830712</v>
      </c>
      <c r="CX10">
        <v>3273.5107794163341</v>
      </c>
      <c r="CY10">
        <v>3464.0069080274302</v>
      </c>
      <c r="CZ10">
        <v>3312.8082924808396</v>
      </c>
      <c r="DA10">
        <v>3135.9867917690171</v>
      </c>
      <c r="DB10">
        <v>3116.411893291749</v>
      </c>
      <c r="DC10">
        <v>3093.4845440494591</v>
      </c>
      <c r="DD10">
        <v>3055.33858539218</v>
      </c>
      <c r="DE10">
        <v>3137.2775899377875</v>
      </c>
      <c r="DF10">
        <v>2749.1334642183469</v>
      </c>
      <c r="DG10">
        <v>2722.1919431279621</v>
      </c>
      <c r="DH10">
        <v>2597.114747436859</v>
      </c>
      <c r="DI10">
        <v>3197.5277685144806</v>
      </c>
      <c r="DJ10">
        <v>3077.8846241718074</v>
      </c>
      <c r="DK10">
        <v>3136.582983867921</v>
      </c>
      <c r="DL10">
        <v>3176.3352700834253</v>
      </c>
      <c r="DM10">
        <v>3165.2343281450808</v>
      </c>
      <c r="DN10">
        <v>3153.9583149342047</v>
      </c>
      <c r="DO10">
        <v>2886.6794440800268</v>
      </c>
      <c r="DP10">
        <v>2955.4394305969727</v>
      </c>
      <c r="DQ10">
        <v>3042.3951630265769</v>
      </c>
      <c r="DR10">
        <v>2844.5823967406577</v>
      </c>
      <c r="DS10">
        <v>2729.173324914394</v>
      </c>
      <c r="DT10">
        <v>2714.1680168016801</v>
      </c>
      <c r="DU10">
        <v>3243.7719949046009</v>
      </c>
      <c r="DV10">
        <v>3261.748642402416</v>
      </c>
      <c r="DW10">
        <v>3240.860488721235</v>
      </c>
      <c r="DX10">
        <v>3278.4566002868487</v>
      </c>
      <c r="DY10">
        <v>3368.0620835016152</v>
      </c>
      <c r="DZ10">
        <v>3306.4818461709147</v>
      </c>
      <c r="EA10">
        <v>3099.0911388140162</v>
      </c>
      <c r="EB10">
        <v>3018.9680172768412</v>
      </c>
      <c r="EC10">
        <v>2847.6518894912679</v>
      </c>
      <c r="ED10">
        <v>2756.7927049391692</v>
      </c>
      <c r="EE10">
        <v>3024.6340551617195</v>
      </c>
      <c r="EF10">
        <v>2842.345767575323</v>
      </c>
      <c r="EG10">
        <v>3296.2657381389818</v>
      </c>
      <c r="EH10">
        <v>3309.4118157800076</v>
      </c>
      <c r="EI10">
        <v>3293.2551184878316</v>
      </c>
      <c r="EJ10">
        <v>3285.7835321916828</v>
      </c>
      <c r="EK10">
        <v>3274.9856264421896</v>
      </c>
      <c r="EL10">
        <v>3256.4805508773834</v>
      </c>
      <c r="EM10">
        <v>3119.9431104599007</v>
      </c>
      <c r="EN10">
        <v>2987.1460718380476</v>
      </c>
      <c r="EO10">
        <v>2879.5661981787184</v>
      </c>
      <c r="EP10">
        <v>2805.5617142557394</v>
      </c>
      <c r="EQ10">
        <v>2820.7328343898153</v>
      </c>
      <c r="ER10">
        <v>2886.5344420081447</v>
      </c>
      <c r="ES10">
        <v>3599.6869961354387</v>
      </c>
      <c r="ET10">
        <v>3505.1590614467204</v>
      </c>
      <c r="EU10">
        <v>3347.571817100119</v>
      </c>
      <c r="EV10">
        <v>3198.2019408433353</v>
      </c>
      <c r="EW10">
        <v>3226.6852670688122</v>
      </c>
      <c r="EX10">
        <v>3086.5697735100721</v>
      </c>
      <c r="EY10">
        <v>3147.7003577487644</v>
      </c>
      <c r="EZ10">
        <v>2725.1169452427771</v>
      </c>
      <c r="FA10">
        <v>2679.8119855259538</v>
      </c>
      <c r="FB10">
        <v>2998.6657408175111</v>
      </c>
      <c r="FC10">
        <v>2932.7684971098265</v>
      </c>
      <c r="FD10">
        <v>3084.0607366468271</v>
      </c>
      <c r="FE10">
        <v>3158.9705555650489</v>
      </c>
      <c r="FF10">
        <v>3059.6571737832187</v>
      </c>
      <c r="FG10">
        <v>3162.2566304108054</v>
      </c>
      <c r="FH10">
        <v>3214.692354409879</v>
      </c>
      <c r="FI10">
        <v>3241.0948013431062</v>
      </c>
      <c r="FJ10">
        <v>3262.5528514509992</v>
      </c>
      <c r="FK10">
        <v>3467.2618585728696</v>
      </c>
      <c r="FL10">
        <v>3245.8315166409029</v>
      </c>
      <c r="FM10">
        <v>3352.4748731278623</v>
      </c>
      <c r="FN10">
        <v>3298.3779492627573</v>
      </c>
      <c r="FO10">
        <v>3331.5683031962481</v>
      </c>
      <c r="FP10">
        <v>3581.5447588187258</v>
      </c>
      <c r="FQ10">
        <v>3479.5826186392223</v>
      </c>
      <c r="FR10">
        <v>3369.3055917339589</v>
      </c>
      <c r="FS10">
        <v>3379.4775096148487</v>
      </c>
      <c r="FT10">
        <v>3384.3825656884446</v>
      </c>
      <c r="FU10">
        <v>3425.8601981203965</v>
      </c>
      <c r="FV10">
        <v>3446.6403956194677</v>
      </c>
      <c r="FW10">
        <v>3517.0456602140384</v>
      </c>
      <c r="FX10">
        <v>3612.0243511503581</v>
      </c>
      <c r="FY10">
        <v>3516.1221513131804</v>
      </c>
      <c r="FZ10">
        <v>3354.9164972314929</v>
      </c>
      <c r="GA10">
        <v>3132.6224675742315</v>
      </c>
      <c r="GB10">
        <v>3209.9433036477722</v>
      </c>
      <c r="GC10">
        <v>3375.9094930750116</v>
      </c>
      <c r="GD10">
        <v>3289.0599809772912</v>
      </c>
      <c r="GE10">
        <v>3320.435263477113</v>
      </c>
      <c r="GF10">
        <v>3320.8724968402503</v>
      </c>
      <c r="GG10">
        <v>3275.8720874542014</v>
      </c>
      <c r="GH10">
        <v>3308.0378962630989</v>
      </c>
      <c r="GI10">
        <v>3432.049828799898</v>
      </c>
      <c r="GJ10">
        <v>3348.5564044629755</v>
      </c>
      <c r="GK10">
        <v>3239.0909030447328</v>
      </c>
      <c r="GL10">
        <v>3316.5347821994214</v>
      </c>
      <c r="GM10">
        <v>3348.2479135797776</v>
      </c>
      <c r="GN10">
        <v>3353.7039511782264</v>
      </c>
      <c r="GO10">
        <v>3446.8051732766171</v>
      </c>
      <c r="GP10">
        <v>3414.7260373746203</v>
      </c>
      <c r="GQ10">
        <v>3407.7037794883454</v>
      </c>
      <c r="GR10">
        <v>3470.6937601416139</v>
      </c>
      <c r="GS10">
        <v>3440.1502169413261</v>
      </c>
      <c r="GT10">
        <v>3453.1399778470204</v>
      </c>
      <c r="GU10">
        <v>3737.9291906241742</v>
      </c>
      <c r="GV10">
        <v>3480.4630112403147</v>
      </c>
      <c r="GW10">
        <v>3387.7119731824641</v>
      </c>
      <c r="GX10">
        <v>3575.5758645253209</v>
      </c>
      <c r="GY10">
        <v>4234.8663858923201</v>
      </c>
      <c r="GZ10">
        <v>3546.8092225109904</v>
      </c>
      <c r="HA10">
        <v>3578.4913096200485</v>
      </c>
      <c r="HB10">
        <v>3791.712070723398</v>
      </c>
      <c r="HC10">
        <v>3914.9021385093806</v>
      </c>
      <c r="HD10">
        <v>3856.1694563338788</v>
      </c>
      <c r="HE10">
        <v>3796.3541666666665</v>
      </c>
      <c r="HF10">
        <v>3800.4054775031127</v>
      </c>
      <c r="HG10">
        <v>3794.939500116795</v>
      </c>
      <c r="HH10">
        <v>3615.4247291149986</v>
      </c>
      <c r="HI10">
        <v>3546.4246586011741</v>
      </c>
      <c r="HJ10">
        <v>3725.0017533752471</v>
      </c>
      <c r="HK10">
        <v>3685.9703531944842</v>
      </c>
      <c r="HL10">
        <v>3770.5147165434246</v>
      </c>
      <c r="HM10">
        <v>3704.9702179282604</v>
      </c>
      <c r="HN10">
        <v>3784.5532730048189</v>
      </c>
      <c r="HO10">
        <v>3741.3611207194745</v>
      </c>
      <c r="HP10">
        <v>3859.5411204481788</v>
      </c>
      <c r="HQ10">
        <v>3912.1887154918886</v>
      </c>
      <c r="HR10">
        <v>3931.1691780182873</v>
      </c>
      <c r="HS10">
        <v>3926.4928831731281</v>
      </c>
      <c r="HT10">
        <v>3530.7562761394956</v>
      </c>
      <c r="HU10">
        <v>3567.9064811269423</v>
      </c>
      <c r="HV10">
        <v>4272.1579885171259</v>
      </c>
      <c r="HW10">
        <v>3719.0080523402112</v>
      </c>
      <c r="HX10">
        <v>3815.6266889206804</v>
      </c>
      <c r="HY10">
        <v>3564.0780866998011</v>
      </c>
      <c r="HZ10">
        <v>3588.5450120670362</v>
      </c>
      <c r="IA10">
        <v>3580.4149744261986</v>
      </c>
      <c r="IB10">
        <v>3650.388191996683</v>
      </c>
      <c r="IC10">
        <v>3695.1313367279936</v>
      </c>
      <c r="ID10">
        <v>3710.8104350491535</v>
      </c>
      <c r="IE10">
        <v>3612.6275880906851</v>
      </c>
      <c r="IF10">
        <v>3654.298176635376</v>
      </c>
      <c r="IG10">
        <v>3922.7411373407967</v>
      </c>
      <c r="IH10">
        <v>3910.589062959385</v>
      </c>
      <c r="II10">
        <v>3905.1955007315337</v>
      </c>
      <c r="IJ10">
        <v>3837.4648959566912</v>
      </c>
      <c r="IK10">
        <v>3820.5100752487251</v>
      </c>
      <c r="IL10">
        <v>3725.7900937322961</v>
      </c>
      <c r="IM10">
        <v>3818.26307988191</v>
      </c>
      <c r="IN10">
        <v>3714.6281781023918</v>
      </c>
      <c r="IO10">
        <v>3716.4626484432129</v>
      </c>
      <c r="IP10">
        <v>3874.3589283024116</v>
      </c>
      <c r="IQ10">
        <v>4080.3247302041345</v>
      </c>
      <c r="IR10">
        <v>4151.7286250939151</v>
      </c>
      <c r="IS10">
        <v>4013.8848312911209</v>
      </c>
      <c r="IT10">
        <v>3729.324190521229</v>
      </c>
      <c r="IU10">
        <v>3594.5078892712113</v>
      </c>
      <c r="IV10">
        <v>4088.4768713954459</v>
      </c>
      <c r="IW10">
        <v>3692.8278453866892</v>
      </c>
      <c r="IX10">
        <v>3674.6271663696007</v>
      </c>
      <c r="IY10">
        <v>3689.7342921158961</v>
      </c>
      <c r="IZ10">
        <v>3832.9457829575927</v>
      </c>
      <c r="JA10">
        <v>3593.602294921875</v>
      </c>
      <c r="JB10">
        <v>3553.5223904977479</v>
      </c>
      <c r="JC10">
        <v>4012.1556314678992</v>
      </c>
      <c r="JD10">
        <v>3985.0109190634994</v>
      </c>
      <c r="JE10">
        <v>3751.2310986078646</v>
      </c>
      <c r="JF10">
        <v>3346.1704324495422</v>
      </c>
      <c r="JG10">
        <v>3262.3997532387416</v>
      </c>
      <c r="JH10">
        <v>3714.602808756712</v>
      </c>
      <c r="JI10">
        <v>3444.0000728544364</v>
      </c>
      <c r="JJ10">
        <v>3238.20673763377</v>
      </c>
      <c r="JK10">
        <v>3462.9656577079754</v>
      </c>
      <c r="JL10">
        <v>3513.1387274467238</v>
      </c>
      <c r="JM10">
        <v>3505.9062905317769</v>
      </c>
      <c r="JN10">
        <v>3418.7831987750551</v>
      </c>
      <c r="JO10">
        <v>3440.5277247830636</v>
      </c>
      <c r="JP10">
        <v>3474.1743881118882</v>
      </c>
      <c r="JQ10">
        <v>3196.5901105493185</v>
      </c>
      <c r="JR10">
        <v>3004.9490375618234</v>
      </c>
      <c r="JS10">
        <v>2876.472974174334</v>
      </c>
      <c r="JT10">
        <v>2978.8776510655866</v>
      </c>
      <c r="JU10">
        <v>3168.8342779862933</v>
      </c>
      <c r="JV10">
        <v>3158.789367929061</v>
      </c>
      <c r="JW10">
        <v>3331.2455141058226</v>
      </c>
      <c r="JX10">
        <v>3452.5013396030404</v>
      </c>
      <c r="JY10">
        <v>3444.2630359212053</v>
      </c>
      <c r="JZ10">
        <v>3463.897286133365</v>
      </c>
      <c r="KA10">
        <v>4035.0532007170532</v>
      </c>
      <c r="KB10">
        <v>3364.0102907708178</v>
      </c>
      <c r="KC10">
        <v>2932.6773628233018</v>
      </c>
      <c r="KD10">
        <v>3116.4318012984077</v>
      </c>
      <c r="KE10">
        <v>2873.3834439033953</v>
      </c>
      <c r="KF10">
        <v>3172.0871641365547</v>
      </c>
      <c r="KG10">
        <v>3648.2385287136044</v>
      </c>
      <c r="KH10">
        <v>3305.3101181277671</v>
      </c>
      <c r="KI10">
        <v>3478.7992942998208</v>
      </c>
      <c r="KJ10">
        <v>3579.2508347005978</v>
      </c>
      <c r="KK10">
        <v>3689.8283247514205</v>
      </c>
      <c r="KL10">
        <v>3766.4337550647269</v>
      </c>
      <c r="KM10">
        <v>3615.535732978421</v>
      </c>
      <c r="KN10">
        <v>3643.965372745171</v>
      </c>
      <c r="KO10">
        <v>3500.9934060471369</v>
      </c>
      <c r="KP10">
        <f t="shared" si="0"/>
        <v>3330.5566104453551</v>
      </c>
    </row>
    <row r="11" spans="1:746" x14ac:dyDescent="0.25">
      <c r="A11" t="s">
        <v>707</v>
      </c>
      <c r="B11">
        <v>3200.3132029392236</v>
      </c>
      <c r="C11">
        <v>2731.1050281102648</v>
      </c>
      <c r="D11">
        <v>2656.9281808405976</v>
      </c>
      <c r="E11">
        <v>3018.081125797713</v>
      </c>
      <c r="F11">
        <v>3375.7968104263555</v>
      </c>
      <c r="G11">
        <v>3407.4061279881562</v>
      </c>
      <c r="H11">
        <v>3440.7640989837873</v>
      </c>
      <c r="I11">
        <v>3345.9536538306938</v>
      </c>
      <c r="J11">
        <v>3418.129536380226</v>
      </c>
      <c r="K11">
        <v>3270.7768393955957</v>
      </c>
      <c r="L11">
        <v>3263.7017867628556</v>
      </c>
      <c r="M11">
        <v>3009.6230199128559</v>
      </c>
      <c r="N11">
        <v>3153.3319671291265</v>
      </c>
      <c r="O11">
        <v>3315.9464764713202</v>
      </c>
      <c r="P11">
        <v>3161.0816247795415</v>
      </c>
      <c r="Q11">
        <v>3286.9962897548953</v>
      </c>
      <c r="R11">
        <v>3361.273752598162</v>
      </c>
      <c r="S11">
        <v>3217.1178911428997</v>
      </c>
      <c r="T11">
        <v>3147.6647544901998</v>
      </c>
      <c r="U11">
        <v>3223.5495985659463</v>
      </c>
      <c r="V11">
        <v>3169.249027288849</v>
      </c>
      <c r="W11">
        <v>3104.530158256196</v>
      </c>
      <c r="X11">
        <v>2719.9163696743885</v>
      </c>
      <c r="Y11">
        <v>2661.3773211290945</v>
      </c>
      <c r="Z11">
        <v>2854.4172760101328</v>
      </c>
      <c r="AA11">
        <v>2963.7854415783249</v>
      </c>
      <c r="AB11">
        <v>3310.582321061484</v>
      </c>
      <c r="AC11">
        <v>3323.8999079526393</v>
      </c>
      <c r="AD11">
        <v>3398.8210019109702</v>
      </c>
      <c r="AE11">
        <v>3367.4725353117424</v>
      </c>
      <c r="AF11">
        <v>3375.3199389507731</v>
      </c>
      <c r="AG11">
        <v>3310.4332747284507</v>
      </c>
      <c r="AH11">
        <v>3431.3822301729274</v>
      </c>
      <c r="AI11">
        <v>3392.4906004264194</v>
      </c>
      <c r="AJ11">
        <v>3077.0280838126282</v>
      </c>
      <c r="AK11">
        <v>2652.9193243076415</v>
      </c>
      <c r="AL11">
        <v>2622.3891042454911</v>
      </c>
      <c r="AM11">
        <v>2822.0748348621955</v>
      </c>
      <c r="AN11">
        <v>3243.2916620924361</v>
      </c>
      <c r="AO11">
        <v>3518.3574550702369</v>
      </c>
      <c r="AP11">
        <v>3478.3049841562542</v>
      </c>
      <c r="AQ11">
        <v>3489.2576679794729</v>
      </c>
      <c r="AR11">
        <v>3471.0092082504325</v>
      </c>
      <c r="AS11">
        <v>3472.812120045392</v>
      </c>
      <c r="AT11">
        <v>3324.9645373105768</v>
      </c>
      <c r="AU11">
        <v>3465.3884132304829</v>
      </c>
      <c r="AV11">
        <v>3551.6323805227798</v>
      </c>
      <c r="AW11">
        <v>3234.3387754592959</v>
      </c>
      <c r="AX11">
        <v>3210.5836419256157</v>
      </c>
      <c r="AY11">
        <v>3285.9619997659729</v>
      </c>
      <c r="AZ11">
        <v>3493.3945313386757</v>
      </c>
      <c r="BA11">
        <v>3446.8023914411579</v>
      </c>
      <c r="BB11">
        <v>3475.0751251241113</v>
      </c>
      <c r="BC11">
        <v>3377.7453718664883</v>
      </c>
      <c r="BD11">
        <v>3519.2804885074024</v>
      </c>
      <c r="BE11">
        <v>3512.8572338320159</v>
      </c>
      <c r="BF11">
        <v>3515.5933423981469</v>
      </c>
      <c r="BG11">
        <v>3577.1416110775212</v>
      </c>
      <c r="BH11">
        <v>3511.5754129599623</v>
      </c>
      <c r="BI11">
        <v>3396.7077130687812</v>
      </c>
      <c r="BJ11">
        <v>3138.1459429132478</v>
      </c>
      <c r="BK11">
        <v>3165.0796034845298</v>
      </c>
      <c r="BL11">
        <v>2485.778080636002</v>
      </c>
      <c r="BM11">
        <v>2576.5763390015459</v>
      </c>
      <c r="BN11">
        <v>2858.2052101915115</v>
      </c>
      <c r="BO11">
        <v>2908.1244149434087</v>
      </c>
      <c r="BP11">
        <v>3004.4041032907726</v>
      </c>
      <c r="BQ11">
        <v>2984.5294599018007</v>
      </c>
      <c r="BR11">
        <v>3102.4677055566949</v>
      </c>
      <c r="BS11">
        <v>3324.4665576260295</v>
      </c>
      <c r="BT11">
        <v>3265.0219894188231</v>
      </c>
      <c r="BU11">
        <v>3126.4052461775846</v>
      </c>
      <c r="BV11">
        <v>2812.8957612848321</v>
      </c>
      <c r="BW11">
        <v>2895.3521791930916</v>
      </c>
      <c r="BX11">
        <v>2813.4664836180268</v>
      </c>
      <c r="BY11">
        <v>3416.7809898762653</v>
      </c>
      <c r="BZ11">
        <v>3211.7201945239485</v>
      </c>
      <c r="CA11">
        <v>3288.2382316222365</v>
      </c>
      <c r="CB11">
        <v>3131.619519572233</v>
      </c>
      <c r="CC11">
        <v>3255.4070962321462</v>
      </c>
      <c r="CD11">
        <v>3266.7928366100305</v>
      </c>
      <c r="CE11">
        <v>3244.8173341114107</v>
      </c>
      <c r="CF11">
        <v>3152.5717408906885</v>
      </c>
      <c r="CG11">
        <v>3025.5996378424911</v>
      </c>
      <c r="CH11">
        <v>2919.2221587558961</v>
      </c>
      <c r="CI11">
        <v>2995.3489277451499</v>
      </c>
      <c r="CJ11">
        <v>2892.7510909919883</v>
      </c>
      <c r="CK11">
        <v>2985.8908243682763</v>
      </c>
      <c r="CL11">
        <v>3186.9071019296489</v>
      </c>
      <c r="CM11">
        <v>3084.1636326566277</v>
      </c>
      <c r="CN11">
        <v>3097.0243084046415</v>
      </c>
      <c r="CO11">
        <v>3224.6166262001984</v>
      </c>
      <c r="CP11">
        <v>3266.1800912160797</v>
      </c>
      <c r="CQ11">
        <v>3145.8980242286525</v>
      </c>
      <c r="CR11">
        <v>3202.4946693483753</v>
      </c>
      <c r="CS11">
        <v>2988.2649018232819</v>
      </c>
      <c r="CT11">
        <v>2948.9773679798827</v>
      </c>
      <c r="CU11">
        <v>2873.5317285203655</v>
      </c>
      <c r="CV11">
        <v>3016.5620330012453</v>
      </c>
      <c r="CW11">
        <v>3238.5268583830712</v>
      </c>
      <c r="CX11">
        <v>3273.5107794163341</v>
      </c>
      <c r="CY11">
        <v>3464.0069080274302</v>
      </c>
      <c r="CZ11">
        <v>3312.8082924808396</v>
      </c>
      <c r="DA11">
        <v>3135.9867917690171</v>
      </c>
      <c r="DB11">
        <v>3116.411893291749</v>
      </c>
      <c r="DC11">
        <v>3093.4845440494591</v>
      </c>
      <c r="DD11">
        <v>3055.33858539218</v>
      </c>
      <c r="DE11">
        <v>3137.2775899377875</v>
      </c>
      <c r="DF11">
        <v>2749.1334642183469</v>
      </c>
      <c r="DG11">
        <v>2722.1919431279621</v>
      </c>
      <c r="DH11">
        <v>2597.114747436859</v>
      </c>
      <c r="DI11">
        <v>3197.5277685144806</v>
      </c>
      <c r="DJ11">
        <v>3077.8846241718074</v>
      </c>
      <c r="DK11">
        <v>3136.582983867921</v>
      </c>
      <c r="DL11">
        <v>3176.3352700834253</v>
      </c>
      <c r="DM11">
        <v>3165.2343281450808</v>
      </c>
      <c r="DN11">
        <v>3153.9583149342047</v>
      </c>
      <c r="DO11">
        <v>2886.6794440800268</v>
      </c>
      <c r="DP11">
        <v>2955.4394305969727</v>
      </c>
      <c r="DQ11">
        <v>3042.3951630265769</v>
      </c>
      <c r="DR11">
        <v>2844.5823967406577</v>
      </c>
      <c r="DS11">
        <v>2729.173324914394</v>
      </c>
      <c r="DT11">
        <v>2714.1680168016801</v>
      </c>
      <c r="DU11">
        <v>3243.7719949046009</v>
      </c>
      <c r="DV11">
        <v>3261.748642402416</v>
      </c>
      <c r="DW11">
        <v>3240.860488721235</v>
      </c>
      <c r="DX11">
        <v>3278.4566002868487</v>
      </c>
      <c r="DY11">
        <v>3368.0620835016152</v>
      </c>
      <c r="DZ11">
        <v>3306.4818461709147</v>
      </c>
      <c r="EA11">
        <v>3099.0911388140162</v>
      </c>
      <c r="EB11">
        <v>3018.9680172768412</v>
      </c>
      <c r="EC11">
        <v>2847.6518894912679</v>
      </c>
      <c r="ED11">
        <v>2756.7927049391692</v>
      </c>
      <c r="EE11">
        <v>3024.6340551617195</v>
      </c>
      <c r="EF11">
        <v>2842.345767575323</v>
      </c>
      <c r="EG11">
        <v>3296.2657381389818</v>
      </c>
      <c r="EH11">
        <v>3309.4118157800076</v>
      </c>
      <c r="EI11">
        <v>3293.2551184878316</v>
      </c>
      <c r="EJ11">
        <v>3285.7835321916828</v>
      </c>
      <c r="EK11">
        <v>3274.9856264421896</v>
      </c>
      <c r="EL11">
        <v>3256.4805508773834</v>
      </c>
      <c r="EM11">
        <v>3119.9431104599007</v>
      </c>
      <c r="EN11">
        <v>2987.1460718380476</v>
      </c>
      <c r="EO11">
        <v>2879.5661981787184</v>
      </c>
      <c r="EP11">
        <v>2805.5617142557394</v>
      </c>
      <c r="EQ11">
        <v>2820.7328343898153</v>
      </c>
      <c r="ER11">
        <v>2886.5344420081447</v>
      </c>
      <c r="ES11">
        <v>3599.6869961354387</v>
      </c>
      <c r="ET11">
        <v>3505.1590614467204</v>
      </c>
      <c r="EU11">
        <v>3347.571817100119</v>
      </c>
      <c r="EV11">
        <v>3198.2019408433353</v>
      </c>
      <c r="EW11">
        <v>3226.6852670688122</v>
      </c>
      <c r="EX11">
        <v>3086.5697735100721</v>
      </c>
      <c r="EY11">
        <v>3147.7003577487644</v>
      </c>
      <c r="EZ11">
        <v>2725.1169452427771</v>
      </c>
      <c r="FA11">
        <v>2679.8119855259538</v>
      </c>
      <c r="FB11">
        <v>2998.6657408175111</v>
      </c>
      <c r="FC11">
        <v>2932.7684971098265</v>
      </c>
      <c r="FD11">
        <v>3084.0607366468271</v>
      </c>
      <c r="FE11">
        <v>3158.9705555650489</v>
      </c>
      <c r="FF11">
        <v>3059.6571737832187</v>
      </c>
      <c r="FG11">
        <v>3162.2566304108054</v>
      </c>
      <c r="FH11">
        <v>3214.692354409879</v>
      </c>
      <c r="FI11">
        <v>3241.0948013431062</v>
      </c>
      <c r="FJ11">
        <v>3262.5528514509992</v>
      </c>
      <c r="FK11">
        <v>3467.2618585728696</v>
      </c>
      <c r="FL11">
        <v>3245.8315166409029</v>
      </c>
      <c r="FM11">
        <v>3352.4748731278623</v>
      </c>
      <c r="FN11">
        <v>3298.3779492627573</v>
      </c>
      <c r="FO11">
        <v>3331.5683031962481</v>
      </c>
      <c r="FP11">
        <v>3581.5447588187258</v>
      </c>
      <c r="FQ11">
        <v>3479.5826186392223</v>
      </c>
      <c r="FR11">
        <v>3369.3055917339589</v>
      </c>
      <c r="FS11">
        <v>3379.4775096148487</v>
      </c>
      <c r="FT11">
        <v>3384.3825656884446</v>
      </c>
      <c r="FU11">
        <v>3425.8601981203965</v>
      </c>
      <c r="FV11">
        <v>3446.6403956194677</v>
      </c>
      <c r="FW11">
        <v>3517.0456602140384</v>
      </c>
      <c r="FX11">
        <v>3612.0243511503581</v>
      </c>
      <c r="FY11">
        <v>3516.1221513131804</v>
      </c>
      <c r="FZ11">
        <v>3354.9164972314929</v>
      </c>
      <c r="GA11">
        <v>3132.6224675742315</v>
      </c>
      <c r="GB11">
        <v>3209.9433036477722</v>
      </c>
      <c r="GC11">
        <v>3375.9094930750116</v>
      </c>
      <c r="GD11">
        <v>3289.0599809772912</v>
      </c>
      <c r="GE11">
        <v>3320.435263477113</v>
      </c>
      <c r="GF11">
        <v>3320.8724968402503</v>
      </c>
      <c r="GG11">
        <v>3275.8720874542014</v>
      </c>
      <c r="GH11">
        <v>3308.0378962630989</v>
      </c>
      <c r="GI11">
        <v>3432.049828799898</v>
      </c>
      <c r="GJ11">
        <v>3348.5564044629755</v>
      </c>
      <c r="GK11">
        <v>3239.0909030447328</v>
      </c>
      <c r="GL11">
        <v>3316.5347821994214</v>
      </c>
      <c r="GM11">
        <v>3348.2479135797776</v>
      </c>
      <c r="GN11">
        <v>3353.7039511782264</v>
      </c>
      <c r="GO11">
        <v>3446.8051732766171</v>
      </c>
      <c r="GP11">
        <v>3414.7260373746203</v>
      </c>
      <c r="GQ11">
        <v>3407.7037794883454</v>
      </c>
      <c r="GR11">
        <v>3470.6937601416139</v>
      </c>
      <c r="GS11">
        <v>3440.1502169413261</v>
      </c>
      <c r="GT11">
        <v>3453.1399778470204</v>
      </c>
      <c r="GU11">
        <v>3737.9291906241742</v>
      </c>
      <c r="GV11">
        <v>3480.4630112403147</v>
      </c>
      <c r="GW11">
        <v>3387.7119731824641</v>
      </c>
      <c r="GX11">
        <v>3575.5758645253209</v>
      </c>
      <c r="GY11">
        <v>4234.8663858923201</v>
      </c>
      <c r="GZ11">
        <v>3546.8092225109904</v>
      </c>
      <c r="HA11">
        <v>3578.4913096200485</v>
      </c>
      <c r="HB11">
        <v>3791.712070723398</v>
      </c>
      <c r="HC11">
        <v>3914.9021385093806</v>
      </c>
      <c r="HD11">
        <v>3856.1694563338788</v>
      </c>
      <c r="HE11">
        <v>3796.3541666666665</v>
      </c>
      <c r="HF11">
        <v>3800.4054775031127</v>
      </c>
      <c r="HG11">
        <v>3794.939500116795</v>
      </c>
      <c r="HH11">
        <v>3615.4247291149986</v>
      </c>
      <c r="HI11">
        <v>3546.4246586011741</v>
      </c>
      <c r="HJ11">
        <v>3725.0017533752471</v>
      </c>
      <c r="HK11">
        <v>3685.9703531944842</v>
      </c>
      <c r="HL11">
        <v>3770.5147165434246</v>
      </c>
      <c r="HM11">
        <v>3704.9702179282604</v>
      </c>
      <c r="HN11">
        <v>3784.5532730048189</v>
      </c>
      <c r="HO11">
        <v>3741.3611207194745</v>
      </c>
      <c r="HP11">
        <v>3859.5411204481788</v>
      </c>
      <c r="HQ11">
        <v>3912.1887154918886</v>
      </c>
      <c r="HR11">
        <v>3931.1691780182873</v>
      </c>
      <c r="HS11">
        <v>3926.4928831731281</v>
      </c>
      <c r="HT11">
        <v>3530.7562761394956</v>
      </c>
      <c r="HU11">
        <v>3567.9064811269423</v>
      </c>
      <c r="HV11">
        <v>4272.1579885171259</v>
      </c>
      <c r="HW11">
        <v>3719.0080523402112</v>
      </c>
      <c r="HX11">
        <v>3815.6266889206804</v>
      </c>
      <c r="HY11">
        <v>3564.0780866998011</v>
      </c>
      <c r="HZ11">
        <v>3588.5450120670362</v>
      </c>
      <c r="IA11">
        <v>3580.4149744261986</v>
      </c>
      <c r="IB11">
        <v>3650.388191996683</v>
      </c>
      <c r="IC11">
        <v>3695.1313367279936</v>
      </c>
      <c r="ID11">
        <v>3710.8104350491535</v>
      </c>
      <c r="IE11">
        <v>3612.6275880906851</v>
      </c>
      <c r="IF11">
        <v>3654.298176635376</v>
      </c>
      <c r="IG11">
        <v>3922.7411373407967</v>
      </c>
      <c r="IH11">
        <v>3910.589062959385</v>
      </c>
      <c r="II11">
        <v>3905.1955007315337</v>
      </c>
      <c r="IJ11">
        <v>3837.4648959566912</v>
      </c>
      <c r="IK11">
        <v>3820.5100752487251</v>
      </c>
      <c r="IL11">
        <v>3725.7900937322961</v>
      </c>
      <c r="IM11">
        <v>3818.26307988191</v>
      </c>
      <c r="IN11">
        <v>3714.6281781023918</v>
      </c>
      <c r="IO11">
        <v>3716.4626484432129</v>
      </c>
      <c r="IP11">
        <v>3874.3589283024116</v>
      </c>
      <c r="IQ11">
        <v>4080.3247302041345</v>
      </c>
      <c r="IR11">
        <v>4151.7286250939151</v>
      </c>
      <c r="IS11">
        <v>4013.8848312911209</v>
      </c>
      <c r="IT11">
        <v>3729.324190521229</v>
      </c>
      <c r="IU11">
        <v>3594.5078892712113</v>
      </c>
      <c r="IV11">
        <v>4088.4768713954459</v>
      </c>
      <c r="IW11">
        <v>3692.8278453866892</v>
      </c>
      <c r="IX11">
        <v>3674.6271663696007</v>
      </c>
      <c r="IY11">
        <v>3689.7342921158961</v>
      </c>
      <c r="IZ11">
        <v>3832.9457829575927</v>
      </c>
      <c r="JA11">
        <v>3593.602294921875</v>
      </c>
      <c r="JB11">
        <v>3553.5223904977479</v>
      </c>
      <c r="JC11">
        <v>4012.1556314678992</v>
      </c>
      <c r="JD11">
        <v>3985.0109190634994</v>
      </c>
      <c r="JE11">
        <v>3751.2310986078646</v>
      </c>
      <c r="JF11">
        <v>3346.1704324495422</v>
      </c>
      <c r="JG11">
        <v>3262.3997532387416</v>
      </c>
      <c r="JH11">
        <v>3714.602808756712</v>
      </c>
      <c r="JI11">
        <v>3444.0000728544364</v>
      </c>
      <c r="JJ11">
        <v>3238.20673763377</v>
      </c>
      <c r="JK11">
        <v>3462.9656577079754</v>
      </c>
      <c r="JL11">
        <v>3513.1387274467238</v>
      </c>
      <c r="JM11">
        <v>3505.9062905317769</v>
      </c>
      <c r="JN11">
        <v>3418.7831987750551</v>
      </c>
      <c r="JO11">
        <v>3440.5277247830636</v>
      </c>
      <c r="JP11">
        <v>3474.1743881118882</v>
      </c>
      <c r="JQ11">
        <v>3196.5901105493185</v>
      </c>
      <c r="JR11">
        <v>3004.9490375618234</v>
      </c>
      <c r="JS11">
        <v>2876.472974174334</v>
      </c>
      <c r="JT11">
        <v>2978.8776510655866</v>
      </c>
      <c r="JU11">
        <v>3168.8342779862933</v>
      </c>
      <c r="JV11">
        <v>3158.789367929061</v>
      </c>
      <c r="JW11">
        <v>3331.2455141058226</v>
      </c>
      <c r="JX11">
        <v>3452.5013396030404</v>
      </c>
      <c r="JY11">
        <v>3444.2630359212053</v>
      </c>
      <c r="JZ11">
        <v>3463.897286133365</v>
      </c>
      <c r="KA11">
        <v>4035.0532007170532</v>
      </c>
      <c r="KB11">
        <v>3364.0102907708178</v>
      </c>
      <c r="KC11">
        <v>2932.6773628233018</v>
      </c>
      <c r="KD11">
        <v>3116.4318012984077</v>
      </c>
      <c r="KE11">
        <v>2873.3834439033953</v>
      </c>
      <c r="KF11">
        <v>3172.0871641365547</v>
      </c>
      <c r="KG11">
        <v>3648.2385287136044</v>
      </c>
      <c r="KH11">
        <v>3305.3101181277671</v>
      </c>
      <c r="KI11">
        <v>3478.7992942998208</v>
      </c>
      <c r="KJ11">
        <v>3579.2508347005978</v>
      </c>
      <c r="KK11">
        <v>3689.8283247514205</v>
      </c>
      <c r="KL11">
        <v>3766.4337550647269</v>
      </c>
      <c r="KM11">
        <v>3615.535732978421</v>
      </c>
      <c r="KN11">
        <v>3643.965372745171</v>
      </c>
      <c r="KO11">
        <v>3500.9934060471369</v>
      </c>
      <c r="KP11">
        <f t="shared" si="0"/>
        <v>3330.5566104453551</v>
      </c>
    </row>
    <row r="12" spans="1:746" x14ac:dyDescent="0.25">
      <c r="A12" t="s">
        <v>578</v>
      </c>
      <c r="B12">
        <v>3200.3132029392236</v>
      </c>
      <c r="C12">
        <v>2731.1050281102648</v>
      </c>
      <c r="D12">
        <v>2656.9281808405976</v>
      </c>
      <c r="E12">
        <v>3018.081125797713</v>
      </c>
      <c r="F12">
        <v>3375.7968104263555</v>
      </c>
      <c r="G12">
        <v>3407.4061279881562</v>
      </c>
      <c r="H12">
        <v>3440.7640989837873</v>
      </c>
      <c r="I12">
        <v>3345.9536538306938</v>
      </c>
      <c r="J12">
        <v>3418.129536380226</v>
      </c>
      <c r="K12">
        <v>3270.7768393955957</v>
      </c>
      <c r="L12">
        <v>3263.7017867628556</v>
      </c>
      <c r="M12">
        <v>3009.6230199128559</v>
      </c>
      <c r="N12">
        <v>3153.3319671291265</v>
      </c>
      <c r="O12">
        <v>3315.9464764713202</v>
      </c>
      <c r="P12">
        <v>3161.0816247795415</v>
      </c>
      <c r="Q12">
        <v>3286.9962897548953</v>
      </c>
      <c r="R12">
        <v>3361.273752598162</v>
      </c>
      <c r="S12">
        <v>3217.1178911428997</v>
      </c>
      <c r="T12">
        <v>3147.6647544901998</v>
      </c>
      <c r="U12">
        <v>3223.5495985659463</v>
      </c>
      <c r="V12">
        <v>3169.249027288849</v>
      </c>
      <c r="W12">
        <v>3104.530158256196</v>
      </c>
      <c r="X12">
        <v>2719.9163696743885</v>
      </c>
      <c r="Y12">
        <v>2661.3773211290945</v>
      </c>
      <c r="Z12">
        <v>2854.4172760101328</v>
      </c>
      <c r="AA12">
        <v>2963.7854415783249</v>
      </c>
      <c r="AB12">
        <v>3310.582321061484</v>
      </c>
      <c r="AC12">
        <v>3323.8999079526393</v>
      </c>
      <c r="AD12">
        <v>3398.8210019109702</v>
      </c>
      <c r="AE12">
        <v>3367.4725353117424</v>
      </c>
      <c r="AF12">
        <v>3375.3199389507731</v>
      </c>
      <c r="AG12">
        <v>3310.4332747284507</v>
      </c>
      <c r="AH12">
        <v>3431.3822301729274</v>
      </c>
      <c r="AI12">
        <v>3392.4906004264194</v>
      </c>
      <c r="AJ12">
        <v>3077.0280838126282</v>
      </c>
      <c r="AK12">
        <v>2652.9193243076415</v>
      </c>
      <c r="AL12">
        <v>2622.3891042454911</v>
      </c>
      <c r="AM12">
        <v>2822.0748348621955</v>
      </c>
      <c r="AN12">
        <v>3243.2916620924361</v>
      </c>
      <c r="AO12">
        <v>3518.3574550702369</v>
      </c>
      <c r="AP12">
        <v>3478.3049841562542</v>
      </c>
      <c r="AQ12">
        <v>3489.2576679794729</v>
      </c>
      <c r="AR12">
        <v>3471.0092082504325</v>
      </c>
      <c r="AS12">
        <v>3472.812120045392</v>
      </c>
      <c r="AT12">
        <v>3324.9645373105768</v>
      </c>
      <c r="AU12">
        <v>3465.3884132304829</v>
      </c>
      <c r="AV12">
        <v>3551.6323805227798</v>
      </c>
      <c r="AW12">
        <v>3234.3387754592959</v>
      </c>
      <c r="AX12">
        <v>3210.5836419256157</v>
      </c>
      <c r="AY12">
        <v>3285.9619997659729</v>
      </c>
      <c r="AZ12">
        <v>3493.3945313386757</v>
      </c>
      <c r="BA12">
        <v>3446.8023914411579</v>
      </c>
      <c r="BB12">
        <v>3475.0751251241113</v>
      </c>
      <c r="BC12">
        <v>3377.7453718664883</v>
      </c>
      <c r="BD12">
        <v>3519.2804885074024</v>
      </c>
      <c r="BE12">
        <v>3512.8572338320159</v>
      </c>
      <c r="BF12">
        <v>3515.5933423981469</v>
      </c>
      <c r="BG12">
        <v>3577.1416110775212</v>
      </c>
      <c r="BH12">
        <v>3511.5754129599623</v>
      </c>
      <c r="BI12">
        <v>3396.7077130687812</v>
      </c>
      <c r="BJ12">
        <v>3138.1459429132478</v>
      </c>
      <c r="BK12">
        <v>3165.0796034845298</v>
      </c>
      <c r="BL12">
        <v>2485.778080636002</v>
      </c>
      <c r="BM12">
        <v>2576.5763390015459</v>
      </c>
      <c r="BN12">
        <v>2858.2052101915115</v>
      </c>
      <c r="BO12">
        <v>2908.1244149434087</v>
      </c>
      <c r="BP12">
        <v>3004.4041032907726</v>
      </c>
      <c r="BQ12">
        <v>2984.5294599018007</v>
      </c>
      <c r="BR12">
        <v>3102.4677055566949</v>
      </c>
      <c r="BS12">
        <v>3324.4665576260295</v>
      </c>
      <c r="BT12">
        <v>3265.0219894188231</v>
      </c>
      <c r="BU12">
        <v>3126.4052461775846</v>
      </c>
      <c r="BV12">
        <v>2812.8957612848321</v>
      </c>
      <c r="BW12">
        <v>2895.3521791930916</v>
      </c>
      <c r="BX12">
        <v>2813.4664836180268</v>
      </c>
      <c r="BY12">
        <v>3416.7809898762653</v>
      </c>
      <c r="BZ12">
        <v>3211.7201945239485</v>
      </c>
      <c r="CA12">
        <v>3288.2382316222365</v>
      </c>
      <c r="CB12">
        <v>3131.619519572233</v>
      </c>
      <c r="CC12">
        <v>3255.4070962321462</v>
      </c>
      <c r="CD12">
        <v>3266.7928366100305</v>
      </c>
      <c r="CE12">
        <v>3244.8173341114107</v>
      </c>
      <c r="CF12">
        <v>3152.5717408906885</v>
      </c>
      <c r="CG12">
        <v>3025.5996378424911</v>
      </c>
      <c r="CH12">
        <v>2919.2221587558961</v>
      </c>
      <c r="CI12">
        <v>2995.3489277451499</v>
      </c>
      <c r="CJ12">
        <v>2892.7510909919883</v>
      </c>
      <c r="CK12">
        <v>2985.8908243682763</v>
      </c>
      <c r="CL12">
        <v>3186.9071019296489</v>
      </c>
      <c r="CM12">
        <v>3084.1636326566277</v>
      </c>
      <c r="CN12">
        <v>3097.0243084046415</v>
      </c>
      <c r="CO12">
        <v>3224.6166262001984</v>
      </c>
      <c r="CP12">
        <v>3266.1800912160797</v>
      </c>
      <c r="CQ12">
        <v>3145.8980242286525</v>
      </c>
      <c r="CR12">
        <v>3202.4946693483753</v>
      </c>
      <c r="CS12">
        <v>2988.2649018232819</v>
      </c>
      <c r="CT12">
        <v>2948.9773679798827</v>
      </c>
      <c r="CU12">
        <v>2873.5317285203655</v>
      </c>
      <c r="CV12">
        <v>3016.5620330012453</v>
      </c>
      <c r="CW12">
        <v>3238.5268583830712</v>
      </c>
      <c r="CX12">
        <v>3273.5107794163341</v>
      </c>
      <c r="CY12">
        <v>3464.0069080274302</v>
      </c>
      <c r="CZ12">
        <v>3312.8082924808396</v>
      </c>
      <c r="DA12">
        <v>3135.9867917690171</v>
      </c>
      <c r="DB12">
        <v>3116.411893291749</v>
      </c>
      <c r="DC12">
        <v>3093.4845440494591</v>
      </c>
      <c r="DD12">
        <v>3055.33858539218</v>
      </c>
      <c r="DE12">
        <v>3137.2775899377875</v>
      </c>
      <c r="DF12">
        <v>2749.1334642183469</v>
      </c>
      <c r="DG12">
        <v>2722.1919431279621</v>
      </c>
      <c r="DH12">
        <v>2597.114747436859</v>
      </c>
      <c r="DI12">
        <v>3197.5277685144806</v>
      </c>
      <c r="DJ12">
        <v>3077.8846241718074</v>
      </c>
      <c r="DK12">
        <v>3136.582983867921</v>
      </c>
      <c r="DL12">
        <v>3176.3352700834253</v>
      </c>
      <c r="DM12">
        <v>3165.2343281450808</v>
      </c>
      <c r="DN12">
        <v>3153.9583149342047</v>
      </c>
      <c r="DO12">
        <v>2886.6794440800268</v>
      </c>
      <c r="DP12">
        <v>2955.4394305969727</v>
      </c>
      <c r="DQ12">
        <v>3042.3951630265769</v>
      </c>
      <c r="DR12">
        <v>2844.5823967406577</v>
      </c>
      <c r="DS12">
        <v>2729.173324914394</v>
      </c>
      <c r="DT12">
        <v>2714.1680168016801</v>
      </c>
      <c r="DU12">
        <v>3243.7719949046009</v>
      </c>
      <c r="DV12">
        <v>3261.748642402416</v>
      </c>
      <c r="DW12">
        <v>3240.860488721235</v>
      </c>
      <c r="DX12">
        <v>3278.4566002868487</v>
      </c>
      <c r="DY12">
        <v>3368.0620835016152</v>
      </c>
      <c r="DZ12">
        <v>3306.4818461709147</v>
      </c>
      <c r="EA12">
        <v>3099.0911388140162</v>
      </c>
      <c r="EB12">
        <v>3018.9680172768412</v>
      </c>
      <c r="EC12">
        <v>2847.6518894912679</v>
      </c>
      <c r="ED12">
        <v>2756.7927049391692</v>
      </c>
      <c r="EE12">
        <v>3024.6340551617195</v>
      </c>
      <c r="EF12">
        <v>2842.345767575323</v>
      </c>
      <c r="EG12">
        <v>3296.2657381389818</v>
      </c>
      <c r="EH12">
        <v>3309.4118157800076</v>
      </c>
      <c r="EI12">
        <v>3293.2551184878316</v>
      </c>
      <c r="EJ12">
        <v>3285.7835321916828</v>
      </c>
      <c r="EK12">
        <v>3274.9856264421896</v>
      </c>
      <c r="EL12">
        <v>3256.4805508773834</v>
      </c>
      <c r="EM12">
        <v>3119.9431104599007</v>
      </c>
      <c r="EN12">
        <v>2987.1460718380476</v>
      </c>
      <c r="EO12">
        <v>2879.5661981787184</v>
      </c>
      <c r="EP12">
        <v>2805.5617142557394</v>
      </c>
      <c r="EQ12">
        <v>2820.7328343898153</v>
      </c>
      <c r="ER12">
        <v>2886.5344420081447</v>
      </c>
      <c r="ES12">
        <v>3599.6869961354387</v>
      </c>
      <c r="ET12">
        <v>3505.1590614467204</v>
      </c>
      <c r="EU12">
        <v>3347.571817100119</v>
      </c>
      <c r="EV12">
        <v>3198.2019408433353</v>
      </c>
      <c r="EW12">
        <v>3226.6852670688122</v>
      </c>
      <c r="EX12">
        <v>3086.5697735100721</v>
      </c>
      <c r="EY12">
        <v>3147.7003577487644</v>
      </c>
      <c r="EZ12">
        <v>2725.1169452427771</v>
      </c>
      <c r="FA12">
        <v>2679.8119855259538</v>
      </c>
      <c r="FB12">
        <v>2998.6657408175111</v>
      </c>
      <c r="FC12">
        <v>2932.7684971098265</v>
      </c>
      <c r="FD12">
        <v>3084.0607366468271</v>
      </c>
      <c r="FE12">
        <v>3158.9705555650489</v>
      </c>
      <c r="FF12">
        <v>3059.6571737832187</v>
      </c>
      <c r="FG12">
        <v>3162.2566304108054</v>
      </c>
      <c r="FH12">
        <v>3214.692354409879</v>
      </c>
      <c r="FI12">
        <v>3241.0948013431062</v>
      </c>
      <c r="FJ12">
        <v>3262.5528514509992</v>
      </c>
      <c r="FK12">
        <v>3467.2618585728696</v>
      </c>
      <c r="FL12">
        <v>3245.8315166409029</v>
      </c>
      <c r="FM12">
        <v>3352.4748731278623</v>
      </c>
      <c r="FN12">
        <v>3298.3779492627573</v>
      </c>
      <c r="FO12">
        <v>3331.5683031962481</v>
      </c>
      <c r="FP12">
        <v>3581.5447588187258</v>
      </c>
      <c r="FQ12">
        <v>3479.5826186392223</v>
      </c>
      <c r="FR12">
        <v>3369.3055917339589</v>
      </c>
      <c r="FS12">
        <v>3379.4775096148487</v>
      </c>
      <c r="FT12">
        <v>3384.3825656884446</v>
      </c>
      <c r="FU12">
        <v>3425.8601981203965</v>
      </c>
      <c r="FV12">
        <v>3446.6403956194677</v>
      </c>
      <c r="FW12">
        <v>3517.0456602140384</v>
      </c>
      <c r="FX12">
        <v>3612.0243511503581</v>
      </c>
      <c r="FY12">
        <v>3516.1221513131804</v>
      </c>
      <c r="FZ12">
        <v>3354.9164972314929</v>
      </c>
      <c r="GA12">
        <v>3132.6224675742315</v>
      </c>
      <c r="GB12">
        <v>3209.9433036477722</v>
      </c>
      <c r="GC12">
        <v>3375.9094930750116</v>
      </c>
      <c r="GD12">
        <v>3289.0599809772912</v>
      </c>
      <c r="GE12">
        <v>3320.435263477113</v>
      </c>
      <c r="GF12">
        <v>3320.8724968402503</v>
      </c>
      <c r="GG12">
        <v>3275.8720874542014</v>
      </c>
      <c r="GH12">
        <v>3308.0378962630989</v>
      </c>
      <c r="GI12">
        <v>3432.049828799898</v>
      </c>
      <c r="GJ12">
        <v>3348.5564044629755</v>
      </c>
      <c r="GK12">
        <v>3239.0909030447328</v>
      </c>
      <c r="GL12">
        <v>3316.5347821994214</v>
      </c>
      <c r="GM12">
        <v>3348.2479135797776</v>
      </c>
      <c r="GN12">
        <v>3353.7039511782264</v>
      </c>
      <c r="GO12">
        <v>3446.8051732766171</v>
      </c>
      <c r="GP12">
        <v>3414.7260373746203</v>
      </c>
      <c r="GQ12">
        <v>3407.7037794883454</v>
      </c>
      <c r="GR12">
        <v>3470.6937601416139</v>
      </c>
      <c r="GS12">
        <v>3440.1502169413261</v>
      </c>
      <c r="GT12">
        <v>3453.1399778470204</v>
      </c>
      <c r="GU12">
        <v>3737.9291906241742</v>
      </c>
      <c r="GV12">
        <v>3480.4630112403147</v>
      </c>
      <c r="GW12">
        <v>3387.7119731824641</v>
      </c>
      <c r="GX12">
        <v>3575.5758645253209</v>
      </c>
      <c r="GY12">
        <v>4234.8663858923201</v>
      </c>
      <c r="GZ12">
        <v>3546.8092225109904</v>
      </c>
      <c r="HA12">
        <v>3578.4913096200485</v>
      </c>
      <c r="HB12">
        <v>3791.712070723398</v>
      </c>
      <c r="HC12">
        <v>3914.9021385093806</v>
      </c>
      <c r="HD12">
        <v>3856.1694563338788</v>
      </c>
      <c r="HE12">
        <v>3796.3541666666665</v>
      </c>
      <c r="HF12">
        <v>3800.4054775031127</v>
      </c>
      <c r="HG12">
        <v>3794.939500116795</v>
      </c>
      <c r="HH12">
        <v>3615.4247291149986</v>
      </c>
      <c r="HI12">
        <v>3546.4246586011741</v>
      </c>
      <c r="HJ12">
        <v>3725.0017533752471</v>
      </c>
      <c r="HK12">
        <v>3685.9703531944842</v>
      </c>
      <c r="HL12">
        <v>3770.5147165434246</v>
      </c>
      <c r="HM12">
        <v>3704.9702179282604</v>
      </c>
      <c r="HN12">
        <v>3784.5532730048189</v>
      </c>
      <c r="HO12">
        <v>3741.3611207194745</v>
      </c>
      <c r="HP12">
        <v>3859.5411204481788</v>
      </c>
      <c r="HQ12">
        <v>3912.1887154918886</v>
      </c>
      <c r="HR12">
        <v>3931.1691780182873</v>
      </c>
      <c r="HS12">
        <v>3926.4928831731281</v>
      </c>
      <c r="HT12">
        <v>3530.7562761394956</v>
      </c>
      <c r="HU12">
        <v>3567.9064811269423</v>
      </c>
      <c r="HV12">
        <v>4272.1579885171259</v>
      </c>
      <c r="HW12">
        <v>3719.0080523402112</v>
      </c>
      <c r="HX12">
        <v>3815.6266889206804</v>
      </c>
      <c r="HY12">
        <v>3564.0780866998011</v>
      </c>
      <c r="HZ12">
        <v>3588.5450120670362</v>
      </c>
      <c r="IA12">
        <v>3580.4149744261986</v>
      </c>
      <c r="IB12">
        <v>3650.388191996683</v>
      </c>
      <c r="IC12">
        <v>3695.1313367279936</v>
      </c>
      <c r="ID12">
        <v>3710.8104350491535</v>
      </c>
      <c r="IE12">
        <v>3612.6275880906851</v>
      </c>
      <c r="IF12">
        <v>3654.298176635376</v>
      </c>
      <c r="IG12">
        <v>3922.7411373407967</v>
      </c>
      <c r="IH12">
        <v>3910.589062959385</v>
      </c>
      <c r="II12">
        <v>3905.1955007315337</v>
      </c>
      <c r="IJ12">
        <v>3837.4648959566912</v>
      </c>
      <c r="IK12">
        <v>3820.5100752487251</v>
      </c>
      <c r="IL12">
        <v>3725.7900937322961</v>
      </c>
      <c r="IM12">
        <v>3818.26307988191</v>
      </c>
      <c r="IN12">
        <v>3714.6281781023918</v>
      </c>
      <c r="IO12">
        <v>3716.4626484432129</v>
      </c>
      <c r="IP12">
        <v>3874.3589283024116</v>
      </c>
      <c r="IQ12">
        <v>4080.3247302041345</v>
      </c>
      <c r="IR12">
        <v>4151.7286250939151</v>
      </c>
      <c r="IS12">
        <v>4013.8848312911209</v>
      </c>
      <c r="IT12">
        <v>3729.324190521229</v>
      </c>
      <c r="IU12">
        <v>3594.5078892712113</v>
      </c>
      <c r="IV12">
        <v>4088.4768713954459</v>
      </c>
      <c r="IW12">
        <v>3692.8278453866892</v>
      </c>
      <c r="IX12">
        <v>3674.6271663696007</v>
      </c>
      <c r="IY12">
        <v>3689.7342921158961</v>
      </c>
      <c r="IZ12">
        <v>3832.9457829575927</v>
      </c>
      <c r="JA12">
        <v>3593.602294921875</v>
      </c>
      <c r="JB12">
        <v>3553.5223904977479</v>
      </c>
      <c r="JC12">
        <v>4012.1556314678992</v>
      </c>
      <c r="JD12">
        <v>3985.0109190634994</v>
      </c>
      <c r="JE12">
        <v>3751.2310986078646</v>
      </c>
      <c r="JF12">
        <v>3346.1704324495422</v>
      </c>
      <c r="JG12">
        <v>3262.3997532387416</v>
      </c>
      <c r="JH12">
        <v>3714.602808756712</v>
      </c>
      <c r="JI12">
        <v>3444.0000728544364</v>
      </c>
      <c r="JJ12">
        <v>3238.20673763377</v>
      </c>
      <c r="JK12">
        <v>3462.9656577079754</v>
      </c>
      <c r="JL12">
        <v>3513.1387274467238</v>
      </c>
      <c r="JM12">
        <v>3505.9062905317769</v>
      </c>
      <c r="JN12">
        <v>3418.7831987750551</v>
      </c>
      <c r="JO12">
        <v>3440.5277247830636</v>
      </c>
      <c r="JP12">
        <v>3474.1743881118882</v>
      </c>
      <c r="JQ12">
        <v>3196.5901105493185</v>
      </c>
      <c r="JR12">
        <v>3004.9490375618234</v>
      </c>
      <c r="JS12">
        <v>2876.472974174334</v>
      </c>
      <c r="JT12">
        <v>2978.8776510655866</v>
      </c>
      <c r="JU12">
        <v>3168.8342779862933</v>
      </c>
      <c r="JV12">
        <v>3158.789367929061</v>
      </c>
      <c r="JW12">
        <v>3331.2455141058226</v>
      </c>
      <c r="JX12">
        <v>3452.5013396030404</v>
      </c>
      <c r="JY12">
        <v>3444.2630359212053</v>
      </c>
      <c r="JZ12">
        <v>3463.897286133365</v>
      </c>
      <c r="KA12">
        <v>4035.0532007170532</v>
      </c>
      <c r="KB12">
        <v>3364.0102907708178</v>
      </c>
      <c r="KC12">
        <v>2932.6773628233018</v>
      </c>
      <c r="KD12">
        <v>3116.4318012984077</v>
      </c>
      <c r="KE12">
        <v>2873.3834439033953</v>
      </c>
      <c r="KF12">
        <v>3172.0871641365547</v>
      </c>
      <c r="KG12">
        <v>3648.2385287136044</v>
      </c>
      <c r="KH12">
        <v>3305.3101181277671</v>
      </c>
      <c r="KI12">
        <v>3478.7992942998208</v>
      </c>
      <c r="KJ12">
        <v>3579.2508347005978</v>
      </c>
      <c r="KK12">
        <v>3689.8283247514205</v>
      </c>
      <c r="KL12">
        <v>3766.4337550647269</v>
      </c>
      <c r="KM12">
        <v>3615.535732978421</v>
      </c>
      <c r="KN12">
        <v>3643.965372745171</v>
      </c>
      <c r="KO12">
        <v>3500.9934060471369</v>
      </c>
      <c r="KP12">
        <f t="shared" si="0"/>
        <v>3330.5566104453551</v>
      </c>
    </row>
    <row r="13" spans="1:746" x14ac:dyDescent="0.25">
      <c r="A13" t="s">
        <v>703</v>
      </c>
      <c r="B13">
        <v>3200.3132029392236</v>
      </c>
      <c r="C13">
        <v>2731.1050281102648</v>
      </c>
      <c r="D13">
        <v>2656.9281808405976</v>
      </c>
      <c r="E13">
        <v>3018.081125797713</v>
      </c>
      <c r="F13">
        <v>3375.7968104263555</v>
      </c>
      <c r="G13">
        <v>3407.4061279881562</v>
      </c>
      <c r="H13">
        <v>3440.7640989837873</v>
      </c>
      <c r="I13">
        <v>3345.9536538306938</v>
      </c>
      <c r="J13">
        <v>3418.129536380226</v>
      </c>
      <c r="K13">
        <v>3270.7768393955957</v>
      </c>
      <c r="L13">
        <v>3263.7017867628556</v>
      </c>
      <c r="M13">
        <v>3009.6230199128559</v>
      </c>
      <c r="N13">
        <v>3153.3319671291265</v>
      </c>
      <c r="O13">
        <v>3315.9464764713202</v>
      </c>
      <c r="P13">
        <v>3161.0816247795415</v>
      </c>
      <c r="Q13">
        <v>3286.9962897548953</v>
      </c>
      <c r="R13">
        <v>3361.273752598162</v>
      </c>
      <c r="S13">
        <v>3217.1178911428997</v>
      </c>
      <c r="T13">
        <v>3147.6647544901998</v>
      </c>
      <c r="U13">
        <v>3223.5495985659463</v>
      </c>
      <c r="V13">
        <v>3169.249027288849</v>
      </c>
      <c r="W13">
        <v>3104.530158256196</v>
      </c>
      <c r="X13">
        <v>2719.9163696743885</v>
      </c>
      <c r="Y13">
        <v>2661.3773211290945</v>
      </c>
      <c r="Z13">
        <v>2854.4172760101328</v>
      </c>
      <c r="AA13">
        <v>2963.7854415783249</v>
      </c>
      <c r="AB13">
        <v>3310.582321061484</v>
      </c>
      <c r="AC13">
        <v>3323.8999079526393</v>
      </c>
      <c r="AD13">
        <v>3398.8210019109702</v>
      </c>
      <c r="AE13">
        <v>3367.4725353117424</v>
      </c>
      <c r="AF13">
        <v>3375.3199389507731</v>
      </c>
      <c r="AG13">
        <v>3310.4332747284507</v>
      </c>
      <c r="AH13">
        <v>3431.3822301729274</v>
      </c>
      <c r="AI13">
        <v>3392.4906004264194</v>
      </c>
      <c r="AJ13">
        <v>3077.0280838126282</v>
      </c>
      <c r="AK13">
        <v>2652.9193243076415</v>
      </c>
      <c r="AL13">
        <v>2622.3891042454911</v>
      </c>
      <c r="AM13">
        <v>2822.0748348621955</v>
      </c>
      <c r="AN13">
        <v>3243.2916620924361</v>
      </c>
      <c r="AO13">
        <v>3518.3574550702369</v>
      </c>
      <c r="AP13">
        <v>3478.3049841562542</v>
      </c>
      <c r="AQ13">
        <v>3489.2576679794729</v>
      </c>
      <c r="AR13">
        <v>3471.0092082504325</v>
      </c>
      <c r="AS13">
        <v>3472.812120045392</v>
      </c>
      <c r="AT13">
        <v>3324.9645373105768</v>
      </c>
      <c r="AU13">
        <v>3465.3884132304829</v>
      </c>
      <c r="AV13">
        <v>3551.6323805227798</v>
      </c>
      <c r="AW13">
        <v>3234.3387754592959</v>
      </c>
      <c r="AX13">
        <v>3210.5836419256157</v>
      </c>
      <c r="AY13">
        <v>3285.9619997659729</v>
      </c>
      <c r="AZ13">
        <v>3493.3945313386757</v>
      </c>
      <c r="BA13">
        <v>3446.8023914411579</v>
      </c>
      <c r="BB13">
        <v>3475.0751251241113</v>
      </c>
      <c r="BC13">
        <v>3377.7453718664883</v>
      </c>
      <c r="BD13">
        <v>3519.2804885074024</v>
      </c>
      <c r="BE13">
        <v>3512.8572338320159</v>
      </c>
      <c r="BF13">
        <v>3515.5933423981469</v>
      </c>
      <c r="BG13">
        <v>3577.1416110775212</v>
      </c>
      <c r="BH13">
        <v>3511.5754129599623</v>
      </c>
      <c r="BI13">
        <v>3396.7077130687812</v>
      </c>
      <c r="BJ13">
        <v>3138.1459429132478</v>
      </c>
      <c r="BK13">
        <v>3165.0796034845298</v>
      </c>
      <c r="BL13">
        <v>2485.778080636002</v>
      </c>
      <c r="BM13">
        <v>2576.5763390015459</v>
      </c>
      <c r="BN13">
        <v>2858.2052101915115</v>
      </c>
      <c r="BO13">
        <v>2908.1244149434087</v>
      </c>
      <c r="BP13">
        <v>3004.4041032907726</v>
      </c>
      <c r="BQ13">
        <v>2984.5294599018007</v>
      </c>
      <c r="BR13">
        <v>3102.4677055566949</v>
      </c>
      <c r="BS13">
        <v>3324.4665576260295</v>
      </c>
      <c r="BT13">
        <v>3265.0219894188231</v>
      </c>
      <c r="BU13">
        <v>3126.4052461775846</v>
      </c>
      <c r="BV13">
        <v>2812.8957612848321</v>
      </c>
      <c r="BW13">
        <v>2895.3521791930916</v>
      </c>
      <c r="BX13">
        <v>2813.4664836180268</v>
      </c>
      <c r="BY13">
        <v>3416.7809898762653</v>
      </c>
      <c r="BZ13">
        <v>3211.7201945239485</v>
      </c>
      <c r="CA13">
        <v>3288.2382316222365</v>
      </c>
      <c r="CB13">
        <v>3131.619519572233</v>
      </c>
      <c r="CC13">
        <v>3255.4070962321462</v>
      </c>
      <c r="CD13">
        <v>3266.7928366100305</v>
      </c>
      <c r="CE13">
        <v>3244.8173341114107</v>
      </c>
      <c r="CF13">
        <v>3152.5717408906885</v>
      </c>
      <c r="CG13">
        <v>3025.5996378424911</v>
      </c>
      <c r="CH13">
        <v>2919.2221587558961</v>
      </c>
      <c r="CI13">
        <v>2995.3489277451499</v>
      </c>
      <c r="CJ13">
        <v>2892.7510909919883</v>
      </c>
      <c r="CK13">
        <v>2985.8908243682763</v>
      </c>
      <c r="CL13">
        <v>3186.9071019296489</v>
      </c>
      <c r="CM13">
        <v>3084.1636326566277</v>
      </c>
      <c r="CN13">
        <v>3097.0243084046415</v>
      </c>
      <c r="CO13">
        <v>3224.6166262001984</v>
      </c>
      <c r="CP13">
        <v>3266.1800912160797</v>
      </c>
      <c r="CQ13">
        <v>3145.8980242286525</v>
      </c>
      <c r="CR13">
        <v>3202.4946693483753</v>
      </c>
      <c r="CS13">
        <v>2988.2649018232819</v>
      </c>
      <c r="CT13">
        <v>2948.9773679798827</v>
      </c>
      <c r="CU13">
        <v>2873.5317285203655</v>
      </c>
      <c r="CV13">
        <v>3016.5620330012453</v>
      </c>
      <c r="CW13">
        <v>3238.5268583830712</v>
      </c>
      <c r="CX13">
        <v>3273.5107794163341</v>
      </c>
      <c r="CY13">
        <v>3464.0069080274302</v>
      </c>
      <c r="CZ13">
        <v>3312.8082924808396</v>
      </c>
      <c r="DA13">
        <v>3135.9867917690171</v>
      </c>
      <c r="DB13">
        <v>3116.411893291749</v>
      </c>
      <c r="DC13">
        <v>3093.4845440494591</v>
      </c>
      <c r="DD13">
        <v>3055.33858539218</v>
      </c>
      <c r="DE13">
        <v>3137.2775899377875</v>
      </c>
      <c r="DF13">
        <v>2749.1334642183469</v>
      </c>
      <c r="DG13">
        <v>2722.1919431279621</v>
      </c>
      <c r="DH13">
        <v>2597.114747436859</v>
      </c>
      <c r="DI13">
        <v>3197.5277685144806</v>
      </c>
      <c r="DJ13">
        <v>3077.8846241718074</v>
      </c>
      <c r="DK13">
        <v>3136.582983867921</v>
      </c>
      <c r="DL13">
        <v>3176.3352700834253</v>
      </c>
      <c r="DM13">
        <v>3165.2343281450808</v>
      </c>
      <c r="DN13">
        <v>3153.9583149342047</v>
      </c>
      <c r="DO13">
        <v>2886.6794440800268</v>
      </c>
      <c r="DP13">
        <v>2955.4394305969727</v>
      </c>
      <c r="DQ13">
        <v>3042.3951630265769</v>
      </c>
      <c r="DR13">
        <v>2844.5823967406577</v>
      </c>
      <c r="DS13">
        <v>2729.173324914394</v>
      </c>
      <c r="DT13">
        <v>2714.1680168016801</v>
      </c>
      <c r="DU13">
        <v>3243.7719949046009</v>
      </c>
      <c r="DV13">
        <v>3261.748642402416</v>
      </c>
      <c r="DW13">
        <v>3240.860488721235</v>
      </c>
      <c r="DX13">
        <v>3278.4566002868487</v>
      </c>
      <c r="DY13">
        <v>3368.0620835016152</v>
      </c>
      <c r="DZ13">
        <v>3306.4818461709147</v>
      </c>
      <c r="EA13">
        <v>3099.0911388140162</v>
      </c>
      <c r="EB13">
        <v>3018.9680172768412</v>
      </c>
      <c r="EC13">
        <v>2847.6518894912679</v>
      </c>
      <c r="ED13">
        <v>2756.7927049391692</v>
      </c>
      <c r="EE13">
        <v>3024.6340551617195</v>
      </c>
      <c r="EF13">
        <v>2842.345767575323</v>
      </c>
      <c r="EG13">
        <v>3296.2657381389818</v>
      </c>
      <c r="EH13">
        <v>3309.4118157800076</v>
      </c>
      <c r="EI13">
        <v>3293.2551184878316</v>
      </c>
      <c r="EJ13">
        <v>3285.7835321916828</v>
      </c>
      <c r="EK13">
        <v>3274.9856264421896</v>
      </c>
      <c r="EL13">
        <v>3256.4805508773834</v>
      </c>
      <c r="EM13">
        <v>3119.9431104599007</v>
      </c>
      <c r="EN13">
        <v>2987.1460718380476</v>
      </c>
      <c r="EO13">
        <v>2879.5661981787184</v>
      </c>
      <c r="EP13">
        <v>2805.5617142557394</v>
      </c>
      <c r="EQ13">
        <v>2820.7328343898153</v>
      </c>
      <c r="ER13">
        <v>2886.5344420081447</v>
      </c>
      <c r="ES13">
        <v>3599.6869961354387</v>
      </c>
      <c r="ET13">
        <v>3505.1590614467204</v>
      </c>
      <c r="EU13">
        <v>3347.571817100119</v>
      </c>
      <c r="EV13">
        <v>3198.2019408433353</v>
      </c>
      <c r="EW13">
        <v>3226.6852670688122</v>
      </c>
      <c r="EX13">
        <v>3086.5697735100721</v>
      </c>
      <c r="EY13">
        <v>3147.7003577487644</v>
      </c>
      <c r="EZ13">
        <v>2725.1169452427771</v>
      </c>
      <c r="FA13">
        <v>2679.8119855259538</v>
      </c>
      <c r="FB13">
        <v>2998.6657408175111</v>
      </c>
      <c r="FC13">
        <v>2932.7684971098265</v>
      </c>
      <c r="FD13">
        <v>3084.0607366468271</v>
      </c>
      <c r="FE13">
        <v>3158.9705555650489</v>
      </c>
      <c r="FF13">
        <v>3059.6571737832187</v>
      </c>
      <c r="FG13">
        <v>3162.2566304108054</v>
      </c>
      <c r="FH13">
        <v>3214.692354409879</v>
      </c>
      <c r="FI13">
        <v>3241.0948013431062</v>
      </c>
      <c r="FJ13">
        <v>3262.5528514509992</v>
      </c>
      <c r="FK13">
        <v>3467.2618585728696</v>
      </c>
      <c r="FL13">
        <v>3245.8315166409029</v>
      </c>
      <c r="FM13">
        <v>3352.4748731278623</v>
      </c>
      <c r="FN13">
        <v>3298.3779492627573</v>
      </c>
      <c r="FO13">
        <v>3331.5683031962481</v>
      </c>
      <c r="FP13">
        <v>3581.5447588187258</v>
      </c>
      <c r="FQ13">
        <v>3479.5826186392223</v>
      </c>
      <c r="FR13">
        <v>3369.3055917339589</v>
      </c>
      <c r="FS13">
        <v>3379.4775096148487</v>
      </c>
      <c r="FT13">
        <v>3384.3825656884446</v>
      </c>
      <c r="FU13">
        <v>3425.8601981203965</v>
      </c>
      <c r="FV13">
        <v>3446.6403956194677</v>
      </c>
      <c r="FW13">
        <v>3517.0456602140384</v>
      </c>
      <c r="FX13">
        <v>3612.0243511503581</v>
      </c>
      <c r="FY13">
        <v>3516.1221513131804</v>
      </c>
      <c r="FZ13">
        <v>3354.9164972314929</v>
      </c>
      <c r="GA13">
        <v>3132.6224675742315</v>
      </c>
      <c r="GB13">
        <v>3209.9433036477722</v>
      </c>
      <c r="GC13">
        <v>3375.9094930750116</v>
      </c>
      <c r="GD13">
        <v>3289.0599809772912</v>
      </c>
      <c r="GE13">
        <v>3320.435263477113</v>
      </c>
      <c r="GF13">
        <v>3320.8724968402503</v>
      </c>
      <c r="GG13">
        <v>3275.8720874542014</v>
      </c>
      <c r="GH13">
        <v>3308.0378962630989</v>
      </c>
      <c r="GI13">
        <v>3432.049828799898</v>
      </c>
      <c r="GJ13">
        <v>3348.5564044629755</v>
      </c>
      <c r="GK13">
        <v>3239.0909030447328</v>
      </c>
      <c r="GL13">
        <v>3316.5347821994214</v>
      </c>
      <c r="GM13">
        <v>3348.2479135797776</v>
      </c>
      <c r="GN13">
        <v>3353.7039511782264</v>
      </c>
      <c r="GO13">
        <v>3446.8051732766171</v>
      </c>
      <c r="GP13">
        <v>3414.7260373746203</v>
      </c>
      <c r="GQ13">
        <v>3407.7037794883454</v>
      </c>
      <c r="GR13">
        <v>3470.6937601416139</v>
      </c>
      <c r="GS13">
        <v>3440.1502169413261</v>
      </c>
      <c r="GT13">
        <v>3453.1399778470204</v>
      </c>
      <c r="GU13">
        <v>3737.9291906241742</v>
      </c>
      <c r="GV13">
        <v>3480.4630112403147</v>
      </c>
      <c r="GW13">
        <v>3387.7119731824641</v>
      </c>
      <c r="GX13">
        <v>3575.5758645253209</v>
      </c>
      <c r="GY13">
        <v>4234.8663858923201</v>
      </c>
      <c r="GZ13">
        <v>3546.8092225109904</v>
      </c>
      <c r="HA13">
        <v>3578.4913096200485</v>
      </c>
      <c r="HB13">
        <v>3791.712070723398</v>
      </c>
      <c r="HC13">
        <v>3914.9021385093806</v>
      </c>
      <c r="HD13">
        <v>3856.1694563338788</v>
      </c>
      <c r="HE13">
        <v>3796.3541666666665</v>
      </c>
      <c r="HF13">
        <v>3800.4054775031127</v>
      </c>
      <c r="HG13">
        <v>3794.939500116795</v>
      </c>
      <c r="HH13">
        <v>3615.4247291149986</v>
      </c>
      <c r="HI13">
        <v>3546.4246586011741</v>
      </c>
      <c r="HJ13">
        <v>3725.0017533752471</v>
      </c>
      <c r="HK13">
        <v>3685.9703531944842</v>
      </c>
      <c r="HL13">
        <v>3770.5147165434246</v>
      </c>
      <c r="HM13">
        <v>3704.9702179282604</v>
      </c>
      <c r="HN13">
        <v>3784.5532730048189</v>
      </c>
      <c r="HO13">
        <v>3741.3611207194745</v>
      </c>
      <c r="HP13">
        <v>3859.5411204481788</v>
      </c>
      <c r="HQ13">
        <v>3912.1887154918886</v>
      </c>
      <c r="HR13">
        <v>3931.1691780182873</v>
      </c>
      <c r="HS13">
        <v>3926.4928831731281</v>
      </c>
      <c r="HT13">
        <v>3530.7562761394956</v>
      </c>
      <c r="HU13">
        <v>3567.9064811269423</v>
      </c>
      <c r="HV13">
        <v>4272.1579885171259</v>
      </c>
      <c r="HW13">
        <v>3719.0080523402112</v>
      </c>
      <c r="HX13">
        <v>3815.6266889206804</v>
      </c>
      <c r="HY13">
        <v>3564.0780866998011</v>
      </c>
      <c r="HZ13">
        <v>3588.5450120670362</v>
      </c>
      <c r="IA13">
        <v>3580.4149744261986</v>
      </c>
      <c r="IB13">
        <v>3650.388191996683</v>
      </c>
      <c r="IC13">
        <v>3695.1313367279936</v>
      </c>
      <c r="ID13">
        <v>3710.8104350491535</v>
      </c>
      <c r="IE13">
        <v>3612.6275880906851</v>
      </c>
      <c r="IF13">
        <v>3654.298176635376</v>
      </c>
      <c r="IG13">
        <v>3922.7411373407967</v>
      </c>
      <c r="IH13">
        <v>3910.589062959385</v>
      </c>
      <c r="II13">
        <v>3905.1955007315337</v>
      </c>
      <c r="IJ13">
        <v>3837.4648959566912</v>
      </c>
      <c r="IK13">
        <v>3820.5100752487251</v>
      </c>
      <c r="IL13">
        <v>3725.7900937322961</v>
      </c>
      <c r="IM13">
        <v>3818.26307988191</v>
      </c>
      <c r="IN13">
        <v>3714.6281781023918</v>
      </c>
      <c r="IO13">
        <v>3716.4626484432129</v>
      </c>
      <c r="IP13">
        <v>3874.3589283024116</v>
      </c>
      <c r="IQ13">
        <v>4080.3247302041345</v>
      </c>
      <c r="IR13">
        <v>4151.7286250939151</v>
      </c>
      <c r="IS13">
        <v>4013.8848312911209</v>
      </c>
      <c r="IT13">
        <v>3729.324190521229</v>
      </c>
      <c r="IU13">
        <v>3594.5078892712113</v>
      </c>
      <c r="IV13">
        <v>4088.4768713954459</v>
      </c>
      <c r="IW13">
        <v>3692.8278453866892</v>
      </c>
      <c r="IX13">
        <v>3674.6271663696007</v>
      </c>
      <c r="IY13">
        <v>3689.7342921158961</v>
      </c>
      <c r="IZ13">
        <v>3832.9457829575927</v>
      </c>
      <c r="JA13">
        <v>3593.602294921875</v>
      </c>
      <c r="JB13">
        <v>3553.5223904977479</v>
      </c>
      <c r="JC13">
        <v>4012.1556314678992</v>
      </c>
      <c r="JD13">
        <v>3985.0109190634994</v>
      </c>
      <c r="JE13">
        <v>3751.2310986078646</v>
      </c>
      <c r="JF13">
        <v>3346.1704324495422</v>
      </c>
      <c r="JG13">
        <v>3262.3997532387416</v>
      </c>
      <c r="JH13">
        <v>3714.602808756712</v>
      </c>
      <c r="JI13">
        <v>3444.0000728544364</v>
      </c>
      <c r="JJ13">
        <v>3238.20673763377</v>
      </c>
      <c r="JK13">
        <v>3462.9656577079754</v>
      </c>
      <c r="JL13">
        <v>3513.1387274467238</v>
      </c>
      <c r="JM13">
        <v>3505.9062905317769</v>
      </c>
      <c r="JN13">
        <v>3418.7831987750551</v>
      </c>
      <c r="JO13">
        <v>3440.5277247830636</v>
      </c>
      <c r="JP13">
        <v>3474.1743881118882</v>
      </c>
      <c r="JQ13">
        <v>3196.5901105493185</v>
      </c>
      <c r="JR13">
        <v>3004.9490375618234</v>
      </c>
      <c r="JS13">
        <v>2876.472974174334</v>
      </c>
      <c r="JT13">
        <v>2978.8776510655866</v>
      </c>
      <c r="JU13">
        <v>3168.8342779862933</v>
      </c>
      <c r="JV13">
        <v>3158.789367929061</v>
      </c>
      <c r="JW13">
        <v>3331.2455141058226</v>
      </c>
      <c r="JX13">
        <v>3452.5013396030404</v>
      </c>
      <c r="JY13">
        <v>3444.2630359212053</v>
      </c>
      <c r="JZ13">
        <v>3463.897286133365</v>
      </c>
      <c r="KA13">
        <v>4035.0532007170532</v>
      </c>
      <c r="KB13">
        <v>3364.0102907708178</v>
      </c>
      <c r="KC13">
        <v>2932.6773628233018</v>
      </c>
      <c r="KD13">
        <v>3116.4318012984077</v>
      </c>
      <c r="KE13">
        <v>2873.3834439033953</v>
      </c>
      <c r="KF13">
        <v>3172.0871641365547</v>
      </c>
      <c r="KG13">
        <v>3648.2385287136044</v>
      </c>
      <c r="KH13">
        <v>3305.3101181277671</v>
      </c>
      <c r="KI13">
        <v>3478.7992942998208</v>
      </c>
      <c r="KJ13">
        <v>3579.2508347005978</v>
      </c>
      <c r="KK13">
        <v>3689.8283247514205</v>
      </c>
      <c r="KL13">
        <v>3766.4337550647269</v>
      </c>
      <c r="KM13">
        <v>3615.535732978421</v>
      </c>
      <c r="KN13">
        <v>3643.965372745171</v>
      </c>
      <c r="KO13">
        <v>3500.9934060471369</v>
      </c>
      <c r="KP13">
        <f t="shared" si="0"/>
        <v>3330.5566104453551</v>
      </c>
    </row>
    <row r="14" spans="1:746" x14ac:dyDescent="0.25">
      <c r="A14" t="s">
        <v>581</v>
      </c>
      <c r="B14">
        <v>3200.3132029392236</v>
      </c>
      <c r="C14">
        <v>2731.1050281102648</v>
      </c>
      <c r="D14">
        <v>2656.9281808405976</v>
      </c>
      <c r="E14">
        <v>3018.081125797713</v>
      </c>
      <c r="F14">
        <v>3375.7968104263555</v>
      </c>
      <c r="G14">
        <v>3407.4061279881562</v>
      </c>
      <c r="H14">
        <v>3440.7640989837873</v>
      </c>
      <c r="I14">
        <v>3345.9536538306938</v>
      </c>
      <c r="J14">
        <v>3418.129536380226</v>
      </c>
      <c r="K14">
        <v>3270.7768393955957</v>
      </c>
      <c r="L14">
        <v>3263.7017867628556</v>
      </c>
      <c r="M14">
        <v>3009.6230199128559</v>
      </c>
      <c r="N14">
        <v>3153.3319671291265</v>
      </c>
      <c r="O14">
        <v>3315.9464764713202</v>
      </c>
      <c r="P14">
        <v>3161.0816247795415</v>
      </c>
      <c r="Q14">
        <v>3286.9962897548953</v>
      </c>
      <c r="R14">
        <v>3361.273752598162</v>
      </c>
      <c r="S14">
        <v>3217.1178911428997</v>
      </c>
      <c r="T14">
        <v>3147.6647544901998</v>
      </c>
      <c r="U14">
        <v>3223.5495985659463</v>
      </c>
      <c r="V14">
        <v>3169.249027288849</v>
      </c>
      <c r="W14">
        <v>3104.530158256196</v>
      </c>
      <c r="X14">
        <v>2719.9163696743885</v>
      </c>
      <c r="Y14">
        <v>2661.3773211290945</v>
      </c>
      <c r="Z14">
        <v>2854.4172760101328</v>
      </c>
      <c r="AA14">
        <v>2963.7854415783249</v>
      </c>
      <c r="AB14">
        <v>3310.582321061484</v>
      </c>
      <c r="AC14">
        <v>3323.8999079526393</v>
      </c>
      <c r="AD14">
        <v>3398.8210019109702</v>
      </c>
      <c r="AE14">
        <v>3367.4725353117424</v>
      </c>
      <c r="AF14">
        <v>3375.3199389507731</v>
      </c>
      <c r="AG14">
        <v>3310.4332747284507</v>
      </c>
      <c r="AH14">
        <v>3431.3822301729274</v>
      </c>
      <c r="AI14">
        <v>3392.4906004264194</v>
      </c>
      <c r="AJ14">
        <v>3077.0280838126282</v>
      </c>
      <c r="AK14">
        <v>2652.9193243076415</v>
      </c>
      <c r="AL14">
        <v>2622.3891042454911</v>
      </c>
      <c r="AM14">
        <v>2822.0748348621955</v>
      </c>
      <c r="AN14">
        <v>3243.2916620924361</v>
      </c>
      <c r="AO14">
        <v>3518.3574550702369</v>
      </c>
      <c r="AP14">
        <v>3478.3049841562542</v>
      </c>
      <c r="AQ14">
        <v>3489.2576679794729</v>
      </c>
      <c r="AR14">
        <v>3471.0092082504325</v>
      </c>
      <c r="AS14">
        <v>3472.812120045392</v>
      </c>
      <c r="AT14">
        <v>3324.9645373105768</v>
      </c>
      <c r="AU14">
        <v>3465.3884132304829</v>
      </c>
      <c r="AV14">
        <v>3551.6323805227798</v>
      </c>
      <c r="AW14">
        <v>3234.3387754592959</v>
      </c>
      <c r="AX14">
        <v>3210.5836419256157</v>
      </c>
      <c r="AY14">
        <v>3285.9619997659729</v>
      </c>
      <c r="AZ14">
        <v>3493.3945313386757</v>
      </c>
      <c r="BA14">
        <v>3446.8023914411579</v>
      </c>
      <c r="BB14">
        <v>3475.0751251241113</v>
      </c>
      <c r="BC14">
        <v>3377.7453718664883</v>
      </c>
      <c r="BD14">
        <v>3519.2804885074024</v>
      </c>
      <c r="BE14">
        <v>3512.8572338320159</v>
      </c>
      <c r="BF14">
        <v>3515.5933423981469</v>
      </c>
      <c r="BG14">
        <v>3577.1416110775212</v>
      </c>
      <c r="BH14">
        <v>3511.5754129599623</v>
      </c>
      <c r="BI14">
        <v>3396.7077130687812</v>
      </c>
      <c r="BJ14">
        <v>3138.1459429132478</v>
      </c>
      <c r="BK14">
        <v>3165.0796034845298</v>
      </c>
      <c r="BL14">
        <v>2485.778080636002</v>
      </c>
      <c r="BM14">
        <v>2576.5763390015459</v>
      </c>
      <c r="BN14">
        <v>2858.2052101915115</v>
      </c>
      <c r="BO14">
        <v>2908.1244149434087</v>
      </c>
      <c r="BP14">
        <v>3004.4041032907726</v>
      </c>
      <c r="BQ14">
        <v>2984.5294599018007</v>
      </c>
      <c r="BR14">
        <v>3102.4677055566949</v>
      </c>
      <c r="BS14">
        <v>3324.4665576260295</v>
      </c>
      <c r="BT14">
        <v>3265.0219894188231</v>
      </c>
      <c r="BU14">
        <v>3126.4052461775846</v>
      </c>
      <c r="BV14">
        <v>2812.8957612848321</v>
      </c>
      <c r="BW14">
        <v>2895.3521791930916</v>
      </c>
      <c r="BX14">
        <v>2813.4664836180268</v>
      </c>
      <c r="BY14">
        <v>3416.7809898762653</v>
      </c>
      <c r="BZ14">
        <v>3211.7201945239485</v>
      </c>
      <c r="CA14">
        <v>3288.2382316222365</v>
      </c>
      <c r="CB14">
        <v>3131.619519572233</v>
      </c>
      <c r="CC14">
        <v>3255.4070962321462</v>
      </c>
      <c r="CD14">
        <v>3266.7928366100305</v>
      </c>
      <c r="CE14">
        <v>3244.8173341114107</v>
      </c>
      <c r="CF14">
        <v>3152.5717408906885</v>
      </c>
      <c r="CG14">
        <v>3025.5996378424911</v>
      </c>
      <c r="CH14">
        <v>2919.2221587558961</v>
      </c>
      <c r="CI14">
        <v>2995.3489277451499</v>
      </c>
      <c r="CJ14">
        <v>2892.7510909919883</v>
      </c>
      <c r="CK14">
        <v>2985.8908243682763</v>
      </c>
      <c r="CL14">
        <v>3186.9071019296489</v>
      </c>
      <c r="CM14">
        <v>3084.1636326566277</v>
      </c>
      <c r="CN14">
        <v>3097.0243084046415</v>
      </c>
      <c r="CO14">
        <v>3224.6166262001984</v>
      </c>
      <c r="CP14">
        <v>3266.1800912160797</v>
      </c>
      <c r="CQ14">
        <v>3145.8980242286525</v>
      </c>
      <c r="CR14">
        <v>3202.4946693483753</v>
      </c>
      <c r="CS14">
        <v>2988.2649018232819</v>
      </c>
      <c r="CT14">
        <v>2948.9773679798827</v>
      </c>
      <c r="CU14">
        <v>2873.5317285203655</v>
      </c>
      <c r="CV14">
        <v>3016.5620330012453</v>
      </c>
      <c r="CW14">
        <v>3238.5268583830712</v>
      </c>
      <c r="CX14">
        <v>3273.5107794163341</v>
      </c>
      <c r="CY14">
        <v>3464.0069080274302</v>
      </c>
      <c r="CZ14">
        <v>3312.8082924808396</v>
      </c>
      <c r="DA14">
        <v>3135.9867917690171</v>
      </c>
      <c r="DB14">
        <v>3116.411893291749</v>
      </c>
      <c r="DC14">
        <v>3093.4845440494591</v>
      </c>
      <c r="DD14">
        <v>3055.33858539218</v>
      </c>
      <c r="DE14">
        <v>3137.2775899377875</v>
      </c>
      <c r="DF14">
        <v>2749.1334642183469</v>
      </c>
      <c r="DG14">
        <v>2722.1919431279621</v>
      </c>
      <c r="DH14">
        <v>2597.114747436859</v>
      </c>
      <c r="DI14">
        <v>3197.5277685144806</v>
      </c>
      <c r="DJ14">
        <v>3077.8846241718074</v>
      </c>
      <c r="DK14">
        <v>3136.582983867921</v>
      </c>
      <c r="DL14">
        <v>3176.3352700834253</v>
      </c>
      <c r="DM14">
        <v>3165.2343281450808</v>
      </c>
      <c r="DN14">
        <v>3153.9583149342047</v>
      </c>
      <c r="DO14">
        <v>2886.6794440800268</v>
      </c>
      <c r="DP14">
        <v>2955.4394305969727</v>
      </c>
      <c r="DQ14">
        <v>3042.3951630265769</v>
      </c>
      <c r="DR14">
        <v>2844.5823967406577</v>
      </c>
      <c r="DS14">
        <v>2729.173324914394</v>
      </c>
      <c r="DT14">
        <v>2714.1680168016801</v>
      </c>
      <c r="DU14">
        <v>3243.7719949046009</v>
      </c>
      <c r="DV14">
        <v>3261.748642402416</v>
      </c>
      <c r="DW14">
        <v>3240.860488721235</v>
      </c>
      <c r="DX14">
        <v>3278.4566002868487</v>
      </c>
      <c r="DY14">
        <v>3368.0620835016152</v>
      </c>
      <c r="DZ14">
        <v>3306.4818461709147</v>
      </c>
      <c r="EA14">
        <v>3099.0911388140162</v>
      </c>
      <c r="EB14">
        <v>3018.9680172768412</v>
      </c>
      <c r="EC14">
        <v>2847.6518894912679</v>
      </c>
      <c r="ED14">
        <v>2756.7927049391692</v>
      </c>
      <c r="EE14">
        <v>3024.6340551617195</v>
      </c>
      <c r="EF14">
        <v>2842.345767575323</v>
      </c>
      <c r="EG14">
        <v>3296.2657381389818</v>
      </c>
      <c r="EH14">
        <v>3309.4118157800076</v>
      </c>
      <c r="EI14">
        <v>3293.2551184878316</v>
      </c>
      <c r="EJ14">
        <v>3285.7835321916828</v>
      </c>
      <c r="EK14">
        <v>3274.9856264421896</v>
      </c>
      <c r="EL14">
        <v>3256.4805508773834</v>
      </c>
      <c r="EM14">
        <v>3119.9431104599007</v>
      </c>
      <c r="EN14">
        <v>2987.1460718380476</v>
      </c>
      <c r="EO14">
        <v>2879.5661981787184</v>
      </c>
      <c r="EP14">
        <v>2805.5617142557394</v>
      </c>
      <c r="EQ14">
        <v>2820.7328343898153</v>
      </c>
      <c r="ER14">
        <v>2886.5344420081447</v>
      </c>
      <c r="ES14">
        <v>3599.6869961354387</v>
      </c>
      <c r="ET14">
        <v>3505.1590614467204</v>
      </c>
      <c r="EU14">
        <v>3347.571817100119</v>
      </c>
      <c r="EV14">
        <v>3198.2019408433353</v>
      </c>
      <c r="EW14">
        <v>3226.6852670688122</v>
      </c>
      <c r="EX14">
        <v>3086.5697735100721</v>
      </c>
      <c r="EY14">
        <v>3147.7003577487644</v>
      </c>
      <c r="EZ14">
        <v>2725.1169452427771</v>
      </c>
      <c r="FA14">
        <v>2679.8119855259538</v>
      </c>
      <c r="FB14">
        <v>2998.6657408175111</v>
      </c>
      <c r="FC14">
        <v>2932.7684971098265</v>
      </c>
      <c r="FD14">
        <v>3084.0607366468271</v>
      </c>
      <c r="FE14">
        <v>3158.9705555650489</v>
      </c>
      <c r="FF14">
        <v>3059.6571737832187</v>
      </c>
      <c r="FG14">
        <v>3162.2566304108054</v>
      </c>
      <c r="FH14">
        <v>3214.692354409879</v>
      </c>
      <c r="FI14">
        <v>3241.0948013431062</v>
      </c>
      <c r="FJ14">
        <v>3262.5528514509992</v>
      </c>
      <c r="FK14">
        <v>3467.2618585728696</v>
      </c>
      <c r="FL14">
        <v>3245.8315166409029</v>
      </c>
      <c r="FM14">
        <v>3352.4748731278623</v>
      </c>
      <c r="FN14">
        <v>3298.3779492627573</v>
      </c>
      <c r="FO14">
        <v>3331.5683031962481</v>
      </c>
      <c r="FP14">
        <v>3581.5447588187258</v>
      </c>
      <c r="FQ14">
        <v>3479.5826186392223</v>
      </c>
      <c r="FR14">
        <v>3369.3055917339589</v>
      </c>
      <c r="FS14">
        <v>3379.4775096148487</v>
      </c>
      <c r="FT14">
        <v>3384.3825656884446</v>
      </c>
      <c r="FU14">
        <v>3425.8601981203965</v>
      </c>
      <c r="FV14">
        <v>3446.6403956194677</v>
      </c>
      <c r="FW14">
        <v>3517.0456602140384</v>
      </c>
      <c r="FX14">
        <v>3612.0243511503581</v>
      </c>
      <c r="FY14">
        <v>3516.1221513131804</v>
      </c>
      <c r="FZ14">
        <v>3354.9164972314929</v>
      </c>
      <c r="GA14">
        <v>3132.6224675742315</v>
      </c>
      <c r="GB14">
        <v>3209.9433036477722</v>
      </c>
      <c r="GC14">
        <v>3375.9094930750116</v>
      </c>
      <c r="GD14">
        <v>3289.0599809772912</v>
      </c>
      <c r="GE14">
        <v>3320.435263477113</v>
      </c>
      <c r="GF14">
        <v>3320.8724968402503</v>
      </c>
      <c r="GG14">
        <v>3275.8720874542014</v>
      </c>
      <c r="GH14">
        <v>3308.0378962630989</v>
      </c>
      <c r="GI14">
        <v>3432.049828799898</v>
      </c>
      <c r="GJ14">
        <v>3348.5564044629755</v>
      </c>
      <c r="GK14">
        <v>3239.0909030447328</v>
      </c>
      <c r="GL14">
        <v>3316.5347821994214</v>
      </c>
      <c r="GM14">
        <v>3348.2479135797776</v>
      </c>
      <c r="GN14">
        <v>3353.7039511782264</v>
      </c>
      <c r="GO14">
        <v>3446.8051732766171</v>
      </c>
      <c r="GP14">
        <v>3414.7260373746203</v>
      </c>
      <c r="GQ14">
        <v>3407.7037794883454</v>
      </c>
      <c r="GR14">
        <v>3470.6937601416139</v>
      </c>
      <c r="GS14">
        <v>3440.1502169413261</v>
      </c>
      <c r="GT14">
        <v>3453.1399778470204</v>
      </c>
      <c r="GU14">
        <v>3737.9291906241742</v>
      </c>
      <c r="GV14">
        <v>3480.4630112403147</v>
      </c>
      <c r="GW14">
        <v>3387.7119731824641</v>
      </c>
      <c r="GX14">
        <v>3575.5758645253209</v>
      </c>
      <c r="GY14">
        <v>4234.8663858923201</v>
      </c>
      <c r="GZ14">
        <v>3546.8092225109904</v>
      </c>
      <c r="HA14">
        <v>3578.4913096200485</v>
      </c>
      <c r="HB14">
        <v>3791.712070723398</v>
      </c>
      <c r="HC14">
        <v>3914.9021385093806</v>
      </c>
      <c r="HD14">
        <v>3856.1694563338788</v>
      </c>
      <c r="HE14">
        <v>3796.3541666666665</v>
      </c>
      <c r="HF14">
        <v>3800.4054775031127</v>
      </c>
      <c r="HG14">
        <v>3794.939500116795</v>
      </c>
      <c r="HH14">
        <v>3615.4247291149986</v>
      </c>
      <c r="HI14">
        <v>3546.4246586011741</v>
      </c>
      <c r="HJ14">
        <v>3725.0017533752471</v>
      </c>
      <c r="HK14">
        <v>3685.9703531944842</v>
      </c>
      <c r="HL14">
        <v>3770.5147165434246</v>
      </c>
      <c r="HM14">
        <v>3704.9702179282604</v>
      </c>
      <c r="HN14">
        <v>3784.5532730048189</v>
      </c>
      <c r="HO14">
        <v>3741.3611207194745</v>
      </c>
      <c r="HP14">
        <v>3859.5411204481788</v>
      </c>
      <c r="HQ14">
        <v>3912.1887154918886</v>
      </c>
      <c r="HR14">
        <v>3931.1691780182873</v>
      </c>
      <c r="HS14">
        <v>3926.4928831731281</v>
      </c>
      <c r="HT14">
        <v>3530.7562761394956</v>
      </c>
      <c r="HU14">
        <v>3567.9064811269423</v>
      </c>
      <c r="HV14">
        <v>4272.1579885171259</v>
      </c>
      <c r="HW14">
        <v>3719.0080523402112</v>
      </c>
      <c r="HX14">
        <v>3815.6266889206804</v>
      </c>
      <c r="HY14">
        <v>3564.0780866998011</v>
      </c>
      <c r="HZ14">
        <v>3588.5450120670362</v>
      </c>
      <c r="IA14">
        <v>3580.4149744261986</v>
      </c>
      <c r="IB14">
        <v>3650.388191996683</v>
      </c>
      <c r="IC14">
        <v>3695.1313367279936</v>
      </c>
      <c r="ID14">
        <v>3710.8104350491535</v>
      </c>
      <c r="IE14">
        <v>3612.6275880906851</v>
      </c>
      <c r="IF14">
        <v>3654.298176635376</v>
      </c>
      <c r="IG14">
        <v>3922.7411373407967</v>
      </c>
      <c r="IH14">
        <v>3910.589062959385</v>
      </c>
      <c r="II14">
        <v>3905.1955007315337</v>
      </c>
      <c r="IJ14">
        <v>3837.4648959566912</v>
      </c>
      <c r="IK14">
        <v>3820.5100752487251</v>
      </c>
      <c r="IL14">
        <v>3725.7900937322961</v>
      </c>
      <c r="IM14">
        <v>3818.26307988191</v>
      </c>
      <c r="IN14">
        <v>3714.6281781023918</v>
      </c>
      <c r="IO14">
        <v>3716.4626484432129</v>
      </c>
      <c r="IP14">
        <v>3874.3589283024116</v>
      </c>
      <c r="IQ14">
        <v>4080.3247302041345</v>
      </c>
      <c r="IR14">
        <v>4151.7286250939151</v>
      </c>
      <c r="IS14">
        <v>4013.8848312911209</v>
      </c>
      <c r="IT14">
        <v>3729.324190521229</v>
      </c>
      <c r="IU14">
        <v>3594.5078892712113</v>
      </c>
      <c r="IV14">
        <v>4088.4768713954459</v>
      </c>
      <c r="IW14">
        <v>3692.8278453866892</v>
      </c>
      <c r="IX14">
        <v>3674.6271663696007</v>
      </c>
      <c r="IY14">
        <v>3689.7342921158961</v>
      </c>
      <c r="IZ14">
        <v>3832.9457829575927</v>
      </c>
      <c r="JA14">
        <v>3593.602294921875</v>
      </c>
      <c r="JB14">
        <v>3553.5223904977479</v>
      </c>
      <c r="JC14">
        <v>4012.1556314678992</v>
      </c>
      <c r="JD14">
        <v>3985.0109190634994</v>
      </c>
      <c r="JE14">
        <v>3751.2310986078646</v>
      </c>
      <c r="JF14">
        <v>3346.1704324495422</v>
      </c>
      <c r="JG14">
        <v>3262.3997532387416</v>
      </c>
      <c r="JH14">
        <v>3714.602808756712</v>
      </c>
      <c r="JI14">
        <v>3444.0000728544364</v>
      </c>
      <c r="JJ14">
        <v>3238.20673763377</v>
      </c>
      <c r="JK14">
        <v>3462.9656577079754</v>
      </c>
      <c r="JL14">
        <v>3513.1387274467238</v>
      </c>
      <c r="JM14">
        <v>3505.9062905317769</v>
      </c>
      <c r="JN14">
        <v>3418.7831987750551</v>
      </c>
      <c r="JO14">
        <v>3440.5277247830636</v>
      </c>
      <c r="JP14">
        <v>3474.1743881118882</v>
      </c>
      <c r="JQ14">
        <v>3196.5901105493185</v>
      </c>
      <c r="JR14">
        <v>3004.9490375618234</v>
      </c>
      <c r="JS14">
        <v>2876.472974174334</v>
      </c>
      <c r="JT14">
        <v>2978.8776510655866</v>
      </c>
      <c r="JU14">
        <v>3168.8342779862933</v>
      </c>
      <c r="JV14">
        <v>3158.789367929061</v>
      </c>
      <c r="JW14">
        <v>3331.2455141058226</v>
      </c>
      <c r="JX14">
        <v>3452.5013396030404</v>
      </c>
      <c r="JY14">
        <v>3444.2630359212053</v>
      </c>
      <c r="JZ14">
        <v>3463.897286133365</v>
      </c>
      <c r="KA14">
        <v>4035.0532007170532</v>
      </c>
      <c r="KB14">
        <v>3364.0102907708178</v>
      </c>
      <c r="KC14">
        <v>2932.6773628233018</v>
      </c>
      <c r="KD14">
        <v>3116.4318012984077</v>
      </c>
      <c r="KE14">
        <v>2873.3834439033953</v>
      </c>
      <c r="KF14">
        <v>3172.0871641365547</v>
      </c>
      <c r="KG14">
        <v>3648.2385287136044</v>
      </c>
      <c r="KH14">
        <v>3305.3101181277671</v>
      </c>
      <c r="KI14">
        <v>3478.7992942998208</v>
      </c>
      <c r="KJ14">
        <v>3579.2508347005978</v>
      </c>
      <c r="KK14">
        <v>3689.8283247514205</v>
      </c>
      <c r="KL14">
        <v>3766.4337550647269</v>
      </c>
      <c r="KM14">
        <v>3615.535732978421</v>
      </c>
      <c r="KN14">
        <v>3643.965372745171</v>
      </c>
      <c r="KO14">
        <v>3500.9934060471369</v>
      </c>
      <c r="KP14">
        <f t="shared" si="0"/>
        <v>3330.5566104453551</v>
      </c>
    </row>
    <row r="15" spans="1:746" x14ac:dyDescent="0.25">
      <c r="A15" t="s">
        <v>136</v>
      </c>
      <c r="B15">
        <v>3200.3132029392236</v>
      </c>
      <c r="C15">
        <v>2731.1050281102648</v>
      </c>
      <c r="D15">
        <v>2656.9281808405976</v>
      </c>
      <c r="E15">
        <v>3018.081125797713</v>
      </c>
      <c r="F15">
        <v>3375.7968104263555</v>
      </c>
      <c r="G15">
        <v>3407.4061279881562</v>
      </c>
      <c r="H15">
        <v>3440.7640989837873</v>
      </c>
      <c r="I15">
        <v>3345.9536538306938</v>
      </c>
      <c r="J15">
        <v>3418.129536380226</v>
      </c>
      <c r="K15">
        <v>3270.7768393955957</v>
      </c>
      <c r="L15">
        <v>3263.7017867628556</v>
      </c>
      <c r="M15">
        <v>3009.6230199128559</v>
      </c>
      <c r="N15">
        <v>3153.3319671291265</v>
      </c>
      <c r="O15">
        <v>3315.9464764713202</v>
      </c>
      <c r="P15">
        <v>3161.0816247795415</v>
      </c>
      <c r="Q15">
        <v>3286.9962897548953</v>
      </c>
      <c r="R15">
        <v>3361.273752598162</v>
      </c>
      <c r="S15">
        <v>3217.1178911428997</v>
      </c>
      <c r="T15">
        <v>3147.6647544901998</v>
      </c>
      <c r="U15">
        <v>3223.5495985659463</v>
      </c>
      <c r="V15">
        <v>3169.249027288849</v>
      </c>
      <c r="W15">
        <v>3104.530158256196</v>
      </c>
      <c r="X15">
        <v>2719.9163696743885</v>
      </c>
      <c r="Y15">
        <v>2661.3773211290945</v>
      </c>
      <c r="Z15">
        <v>2854.4172760101328</v>
      </c>
      <c r="AA15">
        <v>2963.7854415783249</v>
      </c>
      <c r="AB15">
        <v>3310.582321061484</v>
      </c>
      <c r="AC15">
        <v>3323.8999079526393</v>
      </c>
      <c r="AD15">
        <v>3398.8210019109702</v>
      </c>
      <c r="AE15">
        <v>3367.4725353117424</v>
      </c>
      <c r="AF15">
        <v>3375.3199389507731</v>
      </c>
      <c r="AG15">
        <v>3310.4332747284507</v>
      </c>
      <c r="AH15">
        <v>3431.3822301729274</v>
      </c>
      <c r="AI15">
        <v>3392.4906004264194</v>
      </c>
      <c r="AJ15">
        <v>3077.0280838126282</v>
      </c>
      <c r="AK15">
        <v>2652.9193243076415</v>
      </c>
      <c r="AL15">
        <v>2622.3891042454911</v>
      </c>
      <c r="AM15">
        <v>2822.0748348621955</v>
      </c>
      <c r="AN15">
        <v>3243.2916620924361</v>
      </c>
      <c r="AO15">
        <v>3518.3574550702369</v>
      </c>
      <c r="AP15">
        <v>3478.3049841562542</v>
      </c>
      <c r="AQ15">
        <v>3489.2576679794729</v>
      </c>
      <c r="AR15">
        <v>3471.0092082504325</v>
      </c>
      <c r="AS15">
        <v>3472.812120045392</v>
      </c>
      <c r="AT15">
        <v>3324.9645373105768</v>
      </c>
      <c r="AU15">
        <v>3465.3884132304829</v>
      </c>
      <c r="AV15">
        <v>3551.6323805227798</v>
      </c>
      <c r="AW15">
        <v>3234.3387754592959</v>
      </c>
      <c r="AX15">
        <v>3210.5836419256157</v>
      </c>
      <c r="AY15">
        <v>3285.9619997659729</v>
      </c>
      <c r="AZ15">
        <v>3493.3945313386757</v>
      </c>
      <c r="BA15">
        <v>3446.8023914411579</v>
      </c>
      <c r="BB15">
        <v>3475.0751251241113</v>
      </c>
      <c r="BC15">
        <v>3377.7453718664883</v>
      </c>
      <c r="BD15">
        <v>3519.2804885074024</v>
      </c>
      <c r="BE15">
        <v>3512.8572338320159</v>
      </c>
      <c r="BF15">
        <v>3515.5933423981469</v>
      </c>
      <c r="BG15">
        <v>3577.1416110775212</v>
      </c>
      <c r="BH15">
        <v>3511.5754129599623</v>
      </c>
      <c r="BI15">
        <v>3396.7077130687812</v>
      </c>
      <c r="BJ15">
        <v>3138.1459429132478</v>
      </c>
      <c r="BK15">
        <v>3165.0796034845298</v>
      </c>
      <c r="BL15">
        <v>2485.778080636002</v>
      </c>
      <c r="BM15">
        <v>2576.5763390015459</v>
      </c>
      <c r="BN15">
        <v>2858.2052101915115</v>
      </c>
      <c r="BO15">
        <v>2908.1244149434087</v>
      </c>
      <c r="BP15">
        <v>3004.4041032907726</v>
      </c>
      <c r="BQ15">
        <v>2984.5294599018007</v>
      </c>
      <c r="BR15">
        <v>3102.4677055566949</v>
      </c>
      <c r="BS15">
        <v>3324.4665576260295</v>
      </c>
      <c r="BT15">
        <v>3265.0219894188231</v>
      </c>
      <c r="BU15">
        <v>3126.4052461775846</v>
      </c>
      <c r="BV15">
        <v>2812.8957612848321</v>
      </c>
      <c r="BW15">
        <v>2895.3521791930916</v>
      </c>
      <c r="BX15">
        <v>2813.4664836180268</v>
      </c>
      <c r="BY15">
        <v>3416.7809898762653</v>
      </c>
      <c r="BZ15">
        <v>3211.7201945239485</v>
      </c>
      <c r="CA15">
        <v>3288.2382316222365</v>
      </c>
      <c r="CB15">
        <v>3131.619519572233</v>
      </c>
      <c r="CC15">
        <v>3255.4070962321462</v>
      </c>
      <c r="CD15">
        <v>3266.7928366100305</v>
      </c>
      <c r="CE15">
        <v>3244.8173341114107</v>
      </c>
      <c r="CF15">
        <v>3152.5717408906885</v>
      </c>
      <c r="CG15">
        <v>3025.5996378424911</v>
      </c>
      <c r="CH15">
        <v>2919.2221587558961</v>
      </c>
      <c r="CI15">
        <v>2995.3489277451499</v>
      </c>
      <c r="CJ15">
        <v>2892.7510909919883</v>
      </c>
      <c r="CK15">
        <v>2985.8908243682763</v>
      </c>
      <c r="CL15">
        <v>3186.9071019296489</v>
      </c>
      <c r="CM15">
        <v>3084.1636326566277</v>
      </c>
      <c r="CN15">
        <v>3097.0243084046415</v>
      </c>
      <c r="CO15">
        <v>3224.6166262001984</v>
      </c>
      <c r="CP15">
        <v>3266.1800912160797</v>
      </c>
      <c r="CQ15">
        <v>3145.8980242286525</v>
      </c>
      <c r="CR15">
        <v>3202.4946693483753</v>
      </c>
      <c r="CS15">
        <v>2988.2649018232819</v>
      </c>
      <c r="CT15">
        <v>2948.9773679798827</v>
      </c>
      <c r="CU15">
        <v>2873.5317285203655</v>
      </c>
      <c r="CV15">
        <v>3016.5620330012453</v>
      </c>
      <c r="CW15">
        <v>3238.5268583830712</v>
      </c>
      <c r="CX15">
        <v>3273.5107794163341</v>
      </c>
      <c r="CY15">
        <v>3464.0069080274302</v>
      </c>
      <c r="CZ15">
        <v>3312.8082924808396</v>
      </c>
      <c r="DA15">
        <v>3135.9867917690171</v>
      </c>
      <c r="DB15">
        <v>3116.411893291749</v>
      </c>
      <c r="DC15">
        <v>3093.4845440494591</v>
      </c>
      <c r="DD15">
        <v>3055.33858539218</v>
      </c>
      <c r="DE15">
        <v>3137.2775899377875</v>
      </c>
      <c r="DF15">
        <v>2749.1334642183469</v>
      </c>
      <c r="DG15">
        <v>2722.1919431279621</v>
      </c>
      <c r="DH15">
        <v>2597.114747436859</v>
      </c>
      <c r="DI15">
        <v>3197.5277685144806</v>
      </c>
      <c r="DJ15">
        <v>3077.8846241718074</v>
      </c>
      <c r="DK15">
        <v>3136.582983867921</v>
      </c>
      <c r="DL15">
        <v>3176.3352700834253</v>
      </c>
      <c r="DM15">
        <v>3165.2343281450808</v>
      </c>
      <c r="DN15">
        <v>3153.9583149342047</v>
      </c>
      <c r="DO15">
        <v>2886.6794440800268</v>
      </c>
      <c r="DP15">
        <v>2955.4394305969727</v>
      </c>
      <c r="DQ15">
        <v>3042.3951630265769</v>
      </c>
      <c r="DR15">
        <v>2844.5823967406577</v>
      </c>
      <c r="DS15">
        <v>2729.173324914394</v>
      </c>
      <c r="DT15">
        <v>2714.1680168016801</v>
      </c>
      <c r="DU15">
        <v>3243.7719949046009</v>
      </c>
      <c r="DV15">
        <v>3261.748642402416</v>
      </c>
      <c r="DW15">
        <v>3240.860488721235</v>
      </c>
      <c r="DX15">
        <v>3278.4566002868487</v>
      </c>
      <c r="DY15">
        <v>3368.0620835016152</v>
      </c>
      <c r="DZ15">
        <v>3306.4818461709147</v>
      </c>
      <c r="EA15">
        <v>3099.0911388140162</v>
      </c>
      <c r="EB15">
        <v>3018.9680172768412</v>
      </c>
      <c r="EC15">
        <v>2847.6518894912679</v>
      </c>
      <c r="ED15">
        <v>2756.7927049391692</v>
      </c>
      <c r="EE15">
        <v>3024.6340551617195</v>
      </c>
      <c r="EF15">
        <v>2842.345767575323</v>
      </c>
      <c r="EG15">
        <v>3296.2657381389818</v>
      </c>
      <c r="EH15">
        <v>3309.4118157800076</v>
      </c>
      <c r="EI15">
        <v>3293.2551184878316</v>
      </c>
      <c r="EJ15">
        <v>3285.7835321916828</v>
      </c>
      <c r="EK15">
        <v>3274.9856264421896</v>
      </c>
      <c r="EL15">
        <v>3256.4805508773834</v>
      </c>
      <c r="EM15">
        <v>3119.9431104599007</v>
      </c>
      <c r="EN15">
        <v>2987.1460718380476</v>
      </c>
      <c r="EO15">
        <v>2879.5661981787184</v>
      </c>
      <c r="EP15">
        <v>2805.5617142557394</v>
      </c>
      <c r="EQ15">
        <v>2820.7328343898153</v>
      </c>
      <c r="ER15">
        <v>2886.5344420081447</v>
      </c>
      <c r="ES15">
        <v>3599.6869961354387</v>
      </c>
      <c r="ET15">
        <v>3505.1590614467204</v>
      </c>
      <c r="EU15">
        <v>3347.571817100119</v>
      </c>
      <c r="EV15">
        <v>3198.2019408433353</v>
      </c>
      <c r="EW15">
        <v>3226.6852670688122</v>
      </c>
      <c r="EX15">
        <v>3086.5697735100721</v>
      </c>
      <c r="EY15">
        <v>3147.7003577487644</v>
      </c>
      <c r="EZ15">
        <v>2725.1169452427771</v>
      </c>
      <c r="FA15">
        <v>2679.8119855259538</v>
      </c>
      <c r="FB15">
        <v>2998.6657408175111</v>
      </c>
      <c r="FC15">
        <v>2932.7684971098265</v>
      </c>
      <c r="FD15">
        <v>3084.0607366468271</v>
      </c>
      <c r="FE15">
        <v>3158.9705555650489</v>
      </c>
      <c r="FF15">
        <v>3059.6571737832187</v>
      </c>
      <c r="FG15">
        <v>3162.2566304108054</v>
      </c>
      <c r="FH15">
        <v>3214.692354409879</v>
      </c>
      <c r="FI15">
        <v>3241.0948013431062</v>
      </c>
      <c r="FJ15">
        <v>3262.5528514509992</v>
      </c>
      <c r="FK15">
        <v>3467.2618585728696</v>
      </c>
      <c r="FL15">
        <v>3245.8315166409029</v>
      </c>
      <c r="FM15">
        <v>3352.4748731278623</v>
      </c>
      <c r="FN15">
        <v>3298.3779492627573</v>
      </c>
      <c r="FO15">
        <v>3331.5683031962481</v>
      </c>
      <c r="FP15">
        <v>3581.5447588187258</v>
      </c>
      <c r="FQ15">
        <v>3479.5826186392223</v>
      </c>
      <c r="FR15">
        <v>3369.3055917339589</v>
      </c>
      <c r="FS15">
        <v>3379.4775096148487</v>
      </c>
      <c r="FT15">
        <v>3384.3825656884446</v>
      </c>
      <c r="FU15">
        <v>3425.8601981203965</v>
      </c>
      <c r="FV15">
        <v>3446.6403956194677</v>
      </c>
      <c r="FW15">
        <v>3517.0456602140384</v>
      </c>
      <c r="FX15">
        <v>3612.0243511503581</v>
      </c>
      <c r="FY15">
        <v>3516.1221513131804</v>
      </c>
      <c r="FZ15">
        <v>3354.9164972314929</v>
      </c>
      <c r="GA15">
        <v>3132.6224675742315</v>
      </c>
      <c r="GB15">
        <v>3209.9433036477722</v>
      </c>
      <c r="GC15">
        <v>3375.9094930750116</v>
      </c>
      <c r="GD15">
        <v>3289.0599809772912</v>
      </c>
      <c r="GE15">
        <v>3320.435263477113</v>
      </c>
      <c r="GF15">
        <v>3320.8724968402503</v>
      </c>
      <c r="GG15">
        <v>3275.8720874542014</v>
      </c>
      <c r="GH15">
        <v>3308.0378962630989</v>
      </c>
      <c r="GI15">
        <v>3432.049828799898</v>
      </c>
      <c r="GJ15">
        <v>3348.5564044629755</v>
      </c>
      <c r="GK15">
        <v>3239.0909030447328</v>
      </c>
      <c r="GL15">
        <v>3316.5347821994214</v>
      </c>
      <c r="GM15">
        <v>3348.2479135797776</v>
      </c>
      <c r="GN15">
        <v>3353.7039511782264</v>
      </c>
      <c r="GO15">
        <v>3446.8051732766171</v>
      </c>
      <c r="GP15">
        <v>3414.7260373746203</v>
      </c>
      <c r="GQ15">
        <v>3407.7037794883454</v>
      </c>
      <c r="GR15">
        <v>3470.6937601416139</v>
      </c>
      <c r="GS15">
        <v>3440.1502169413261</v>
      </c>
      <c r="GT15">
        <v>3453.1399778470204</v>
      </c>
      <c r="GU15">
        <v>3737.9291906241742</v>
      </c>
      <c r="GV15">
        <v>3480.4630112403147</v>
      </c>
      <c r="GW15">
        <v>3387.7119731824641</v>
      </c>
      <c r="GX15">
        <v>3575.5758645253209</v>
      </c>
      <c r="GY15">
        <v>4234.8663858923201</v>
      </c>
      <c r="GZ15">
        <v>3546.8092225109904</v>
      </c>
      <c r="HA15">
        <v>3578.4913096200485</v>
      </c>
      <c r="HB15">
        <v>3791.712070723398</v>
      </c>
      <c r="HC15">
        <v>3914.9021385093806</v>
      </c>
      <c r="HD15">
        <v>3856.1694563338788</v>
      </c>
      <c r="HE15">
        <v>3796.3541666666665</v>
      </c>
      <c r="HF15">
        <v>3800.4054775031127</v>
      </c>
      <c r="HG15">
        <v>3794.939500116795</v>
      </c>
      <c r="HH15">
        <v>3615.4247291149986</v>
      </c>
      <c r="HI15">
        <v>3546.4246586011741</v>
      </c>
      <c r="HJ15">
        <v>3725.0017533752471</v>
      </c>
      <c r="HK15">
        <v>3685.9703531944842</v>
      </c>
      <c r="HL15">
        <v>3770.5147165434246</v>
      </c>
      <c r="HM15">
        <v>3704.9702179282604</v>
      </c>
      <c r="HN15">
        <v>3784.5532730048189</v>
      </c>
      <c r="HO15">
        <v>3741.3611207194745</v>
      </c>
      <c r="HP15">
        <v>3859.5411204481788</v>
      </c>
      <c r="HQ15">
        <v>3912.1887154918886</v>
      </c>
      <c r="HR15">
        <v>3931.1691780182873</v>
      </c>
      <c r="HS15">
        <v>3926.4928831731281</v>
      </c>
      <c r="HT15">
        <v>3530.7562761394956</v>
      </c>
      <c r="HU15">
        <v>3567.9064811269423</v>
      </c>
      <c r="HV15">
        <v>4272.1579885171259</v>
      </c>
      <c r="HW15">
        <v>3719.0080523402112</v>
      </c>
      <c r="HX15">
        <v>3815.6266889206804</v>
      </c>
      <c r="HY15">
        <v>3564.0780866998011</v>
      </c>
      <c r="HZ15">
        <v>3588.5450120670362</v>
      </c>
      <c r="IA15">
        <v>3580.4149744261986</v>
      </c>
      <c r="IB15">
        <v>3650.388191996683</v>
      </c>
      <c r="IC15">
        <v>3695.1313367279936</v>
      </c>
      <c r="ID15">
        <v>3710.8104350491535</v>
      </c>
      <c r="IE15">
        <v>3612.6275880906851</v>
      </c>
      <c r="IF15">
        <v>3654.298176635376</v>
      </c>
      <c r="IG15">
        <v>3922.7411373407967</v>
      </c>
      <c r="IH15">
        <v>3910.589062959385</v>
      </c>
      <c r="II15">
        <v>3905.1955007315337</v>
      </c>
      <c r="IJ15">
        <v>3837.4648959566912</v>
      </c>
      <c r="IK15">
        <v>3820.5100752487251</v>
      </c>
      <c r="IL15">
        <v>3725.7900937322961</v>
      </c>
      <c r="IM15">
        <v>3818.26307988191</v>
      </c>
      <c r="IN15">
        <v>3714.6281781023918</v>
      </c>
      <c r="IO15">
        <v>3716.4626484432129</v>
      </c>
      <c r="IP15">
        <v>3874.3589283024116</v>
      </c>
      <c r="IQ15">
        <v>4080.3247302041345</v>
      </c>
      <c r="IR15">
        <v>4151.7286250939151</v>
      </c>
      <c r="IS15">
        <v>4013.8848312911209</v>
      </c>
      <c r="IT15">
        <v>3729.324190521229</v>
      </c>
      <c r="IU15">
        <v>3594.5078892712113</v>
      </c>
      <c r="IV15">
        <v>4088.4768713954459</v>
      </c>
      <c r="IW15">
        <v>3692.8278453866892</v>
      </c>
      <c r="IX15">
        <v>3674.6271663696007</v>
      </c>
      <c r="IY15">
        <v>3689.7342921158961</v>
      </c>
      <c r="IZ15">
        <v>3832.9457829575927</v>
      </c>
      <c r="JA15">
        <v>3593.602294921875</v>
      </c>
      <c r="JB15">
        <v>3553.5223904977479</v>
      </c>
      <c r="JC15">
        <v>4012.1556314678992</v>
      </c>
      <c r="JD15">
        <v>3985.0109190634994</v>
      </c>
      <c r="JE15">
        <v>3751.2310986078646</v>
      </c>
      <c r="JF15">
        <v>3346.1704324495422</v>
      </c>
      <c r="JG15">
        <v>3262.3997532387416</v>
      </c>
      <c r="JH15">
        <v>3714.602808756712</v>
      </c>
      <c r="JI15">
        <v>3444.0000728544364</v>
      </c>
      <c r="JJ15">
        <v>3238.20673763377</v>
      </c>
      <c r="JK15">
        <v>3462.9656577079754</v>
      </c>
      <c r="JL15">
        <v>3513.1387274467238</v>
      </c>
      <c r="JM15">
        <v>3505.9062905317769</v>
      </c>
      <c r="JN15">
        <v>3418.7831987750551</v>
      </c>
      <c r="JO15">
        <v>3440.5277247830636</v>
      </c>
      <c r="JP15">
        <v>3474.1743881118882</v>
      </c>
      <c r="JQ15">
        <v>3196.5901105493185</v>
      </c>
      <c r="JR15">
        <v>3004.9490375618234</v>
      </c>
      <c r="JS15">
        <v>2876.472974174334</v>
      </c>
      <c r="JT15">
        <v>2978.8776510655866</v>
      </c>
      <c r="JU15">
        <v>3168.8342779862933</v>
      </c>
      <c r="JV15">
        <v>3158.789367929061</v>
      </c>
      <c r="JW15">
        <v>3331.2455141058226</v>
      </c>
      <c r="JX15">
        <v>3452.5013396030404</v>
      </c>
      <c r="JY15">
        <v>3444.2630359212053</v>
      </c>
      <c r="JZ15">
        <v>3463.897286133365</v>
      </c>
      <c r="KA15">
        <v>4035.0532007170532</v>
      </c>
      <c r="KB15">
        <v>3364.0102907708178</v>
      </c>
      <c r="KC15">
        <v>2932.6773628233018</v>
      </c>
      <c r="KD15">
        <v>3116.4318012984077</v>
      </c>
      <c r="KE15">
        <v>2873.3834439033953</v>
      </c>
      <c r="KF15">
        <v>3172.0871641365547</v>
      </c>
      <c r="KG15">
        <v>3648.2385287136044</v>
      </c>
      <c r="KH15">
        <v>3305.3101181277671</v>
      </c>
      <c r="KI15">
        <v>3478.7992942998208</v>
      </c>
      <c r="KJ15">
        <v>3579.2508347005978</v>
      </c>
      <c r="KK15">
        <v>3689.8283247514205</v>
      </c>
      <c r="KL15">
        <v>3766.4337550647269</v>
      </c>
      <c r="KM15">
        <v>3615.535732978421</v>
      </c>
      <c r="KN15">
        <v>3643.965372745171</v>
      </c>
      <c r="KO15">
        <v>3500.9934060471369</v>
      </c>
      <c r="KP15">
        <f t="shared" si="0"/>
        <v>3330.5566104453551</v>
      </c>
    </row>
    <row r="16" spans="1:746" x14ac:dyDescent="0.25">
      <c r="A16" t="s">
        <v>164</v>
      </c>
      <c r="B16">
        <v>3200.3132029392236</v>
      </c>
      <c r="C16">
        <v>2731.1050281102648</v>
      </c>
      <c r="D16">
        <v>2656.9281808405976</v>
      </c>
      <c r="E16">
        <v>3018.081125797713</v>
      </c>
      <c r="F16">
        <v>3375.7968104263555</v>
      </c>
      <c r="G16">
        <v>3407.4061279881562</v>
      </c>
      <c r="H16">
        <v>3440.7640989837873</v>
      </c>
      <c r="I16">
        <v>3345.9536538306938</v>
      </c>
      <c r="J16">
        <v>3418.129536380226</v>
      </c>
      <c r="K16">
        <v>3270.7768393955957</v>
      </c>
      <c r="L16">
        <v>3263.7017867628556</v>
      </c>
      <c r="M16">
        <v>3009.6230199128559</v>
      </c>
      <c r="N16">
        <v>3153.3319671291265</v>
      </c>
      <c r="O16">
        <v>3315.9464764713202</v>
      </c>
      <c r="P16">
        <v>3161.0816247795415</v>
      </c>
      <c r="Q16">
        <v>3286.9962897548953</v>
      </c>
      <c r="R16">
        <v>3361.273752598162</v>
      </c>
      <c r="S16">
        <v>3217.1178911428997</v>
      </c>
      <c r="T16">
        <v>3147.6647544901998</v>
      </c>
      <c r="U16">
        <v>3223.5495985659463</v>
      </c>
      <c r="V16">
        <v>3169.249027288849</v>
      </c>
      <c r="W16">
        <v>3104.530158256196</v>
      </c>
      <c r="X16">
        <v>2719.9163696743885</v>
      </c>
      <c r="Y16">
        <v>2661.3773211290945</v>
      </c>
      <c r="Z16">
        <v>2854.4172760101328</v>
      </c>
      <c r="AA16">
        <v>2963.7854415783249</v>
      </c>
      <c r="AB16">
        <v>3310.582321061484</v>
      </c>
      <c r="AC16">
        <v>3323.8999079526393</v>
      </c>
      <c r="AD16">
        <v>3398.8210019109702</v>
      </c>
      <c r="AE16">
        <v>3367.4725353117424</v>
      </c>
      <c r="AF16">
        <v>3375.3199389507731</v>
      </c>
      <c r="AG16">
        <v>3310.4332747284507</v>
      </c>
      <c r="AH16">
        <v>3431.3822301729274</v>
      </c>
      <c r="AI16">
        <v>3392.4906004264194</v>
      </c>
      <c r="AJ16">
        <v>3077.0280838126282</v>
      </c>
      <c r="AK16">
        <v>2652.9193243076415</v>
      </c>
      <c r="AL16">
        <v>2622.3891042454911</v>
      </c>
      <c r="AM16">
        <v>2822.0748348621955</v>
      </c>
      <c r="AN16">
        <v>3243.2916620924361</v>
      </c>
      <c r="AO16">
        <v>3518.3574550702369</v>
      </c>
      <c r="AP16">
        <v>3478.3049841562542</v>
      </c>
      <c r="AQ16">
        <v>3489.2576679794729</v>
      </c>
      <c r="AR16">
        <v>3471.0092082504325</v>
      </c>
      <c r="AS16">
        <v>3472.812120045392</v>
      </c>
      <c r="AT16">
        <v>3324.9645373105768</v>
      </c>
      <c r="AU16">
        <v>3465.3884132304829</v>
      </c>
      <c r="AV16">
        <v>3551.6323805227798</v>
      </c>
      <c r="AW16">
        <v>3234.3387754592959</v>
      </c>
      <c r="AX16">
        <v>3210.5836419256157</v>
      </c>
      <c r="AY16">
        <v>3285.9619997659729</v>
      </c>
      <c r="AZ16">
        <v>3493.3945313386757</v>
      </c>
      <c r="BA16">
        <v>3446.8023914411579</v>
      </c>
      <c r="BB16">
        <v>3475.0751251241113</v>
      </c>
      <c r="BC16">
        <v>3377.7453718664883</v>
      </c>
      <c r="BD16">
        <v>3519.2804885074024</v>
      </c>
      <c r="BE16">
        <v>3512.8572338320159</v>
      </c>
      <c r="BF16">
        <v>3515.5933423981469</v>
      </c>
      <c r="BG16">
        <v>3577.1416110775212</v>
      </c>
      <c r="BH16">
        <v>3511.5754129599623</v>
      </c>
      <c r="BI16">
        <v>3396.7077130687812</v>
      </c>
      <c r="BJ16">
        <v>3138.1459429132478</v>
      </c>
      <c r="BK16">
        <v>3165.0796034845298</v>
      </c>
      <c r="BL16">
        <v>2485.778080636002</v>
      </c>
      <c r="BM16">
        <v>2576.5763390015459</v>
      </c>
      <c r="BN16">
        <v>2858.2052101915115</v>
      </c>
      <c r="BO16">
        <v>2908.1244149434087</v>
      </c>
      <c r="BP16">
        <v>3004.4041032907726</v>
      </c>
      <c r="BQ16">
        <v>2984.5294599018007</v>
      </c>
      <c r="BR16">
        <v>3102.4677055566949</v>
      </c>
      <c r="BS16">
        <v>3324.4665576260295</v>
      </c>
      <c r="BT16">
        <v>3265.0219894188231</v>
      </c>
      <c r="BU16">
        <v>3126.4052461775846</v>
      </c>
      <c r="BV16">
        <v>2812.8957612848321</v>
      </c>
      <c r="BW16">
        <v>2895.3521791930916</v>
      </c>
      <c r="BX16">
        <v>2813.4664836180268</v>
      </c>
      <c r="BY16">
        <v>3416.7809898762653</v>
      </c>
      <c r="BZ16">
        <v>3211.7201945239485</v>
      </c>
      <c r="CA16">
        <v>3288.2382316222365</v>
      </c>
      <c r="CB16">
        <v>3131.619519572233</v>
      </c>
      <c r="CC16">
        <v>3255.4070962321462</v>
      </c>
      <c r="CD16">
        <v>3266.7928366100305</v>
      </c>
      <c r="CE16">
        <v>3244.8173341114107</v>
      </c>
      <c r="CF16">
        <v>3152.5717408906885</v>
      </c>
      <c r="CG16">
        <v>3025.5996378424911</v>
      </c>
      <c r="CH16">
        <v>2919.2221587558961</v>
      </c>
      <c r="CI16">
        <v>2995.3489277451499</v>
      </c>
      <c r="CJ16">
        <v>2892.7510909919883</v>
      </c>
      <c r="CK16">
        <v>2985.8908243682763</v>
      </c>
      <c r="CL16">
        <v>3186.9071019296489</v>
      </c>
      <c r="CM16">
        <v>3084.1636326566277</v>
      </c>
      <c r="CN16">
        <v>3097.0243084046415</v>
      </c>
      <c r="CO16">
        <v>3224.6166262001984</v>
      </c>
      <c r="CP16">
        <v>3266.1800912160797</v>
      </c>
      <c r="CQ16">
        <v>3145.8980242286525</v>
      </c>
      <c r="CR16">
        <v>3202.4946693483753</v>
      </c>
      <c r="CS16">
        <v>2988.2649018232819</v>
      </c>
      <c r="CT16">
        <v>2948.9773679798827</v>
      </c>
      <c r="CU16">
        <v>2873.5317285203655</v>
      </c>
      <c r="CV16">
        <v>3016.5620330012453</v>
      </c>
      <c r="CW16">
        <v>3238.5268583830712</v>
      </c>
      <c r="CX16">
        <v>3273.5107794163341</v>
      </c>
      <c r="CY16">
        <v>3464.0069080274302</v>
      </c>
      <c r="CZ16">
        <v>3312.8082924808396</v>
      </c>
      <c r="DA16">
        <v>3135.9867917690171</v>
      </c>
      <c r="DB16">
        <v>3116.411893291749</v>
      </c>
      <c r="DC16">
        <v>3093.4845440494591</v>
      </c>
      <c r="DD16">
        <v>3055.33858539218</v>
      </c>
      <c r="DE16">
        <v>3137.2775899377875</v>
      </c>
      <c r="DF16">
        <v>2749.1334642183469</v>
      </c>
      <c r="DG16">
        <v>2722.1919431279621</v>
      </c>
      <c r="DH16">
        <v>2597.114747436859</v>
      </c>
      <c r="DI16">
        <v>3197.5277685144806</v>
      </c>
      <c r="DJ16">
        <v>3077.8846241718074</v>
      </c>
      <c r="DK16">
        <v>3136.582983867921</v>
      </c>
      <c r="DL16">
        <v>3176.3352700834253</v>
      </c>
      <c r="DM16">
        <v>3165.2343281450808</v>
      </c>
      <c r="DN16">
        <v>3153.9583149342047</v>
      </c>
      <c r="DO16">
        <v>2886.6794440800268</v>
      </c>
      <c r="DP16">
        <v>2955.4394305969727</v>
      </c>
      <c r="DQ16">
        <v>3042.3951630265769</v>
      </c>
      <c r="DR16">
        <v>2844.5823967406577</v>
      </c>
      <c r="DS16">
        <v>2729.173324914394</v>
      </c>
      <c r="DT16">
        <v>2714.1680168016801</v>
      </c>
      <c r="DU16">
        <v>3243.7719949046009</v>
      </c>
      <c r="DV16">
        <v>3261.748642402416</v>
      </c>
      <c r="DW16">
        <v>3240.860488721235</v>
      </c>
      <c r="DX16">
        <v>3278.4566002868487</v>
      </c>
      <c r="DY16">
        <v>3368.0620835016152</v>
      </c>
      <c r="DZ16">
        <v>3306.4818461709147</v>
      </c>
      <c r="EA16">
        <v>3099.0911388140162</v>
      </c>
      <c r="EB16">
        <v>3018.9680172768412</v>
      </c>
      <c r="EC16">
        <v>2847.6518894912679</v>
      </c>
      <c r="ED16">
        <v>2756.7927049391692</v>
      </c>
      <c r="EE16">
        <v>3024.6340551617195</v>
      </c>
      <c r="EF16">
        <v>2842.345767575323</v>
      </c>
      <c r="EG16">
        <v>3296.2657381389818</v>
      </c>
      <c r="EH16">
        <v>3309.4118157800076</v>
      </c>
      <c r="EI16">
        <v>3293.2551184878316</v>
      </c>
      <c r="EJ16">
        <v>3285.7835321916828</v>
      </c>
      <c r="EK16">
        <v>3274.9856264421896</v>
      </c>
      <c r="EL16">
        <v>3256.4805508773834</v>
      </c>
      <c r="EM16">
        <v>3119.9431104599007</v>
      </c>
      <c r="EN16">
        <v>2987.1460718380476</v>
      </c>
      <c r="EO16">
        <v>2879.5661981787184</v>
      </c>
      <c r="EP16">
        <v>2805.5617142557394</v>
      </c>
      <c r="EQ16">
        <v>2820.7328343898153</v>
      </c>
      <c r="ER16">
        <v>2886.5344420081447</v>
      </c>
      <c r="ES16">
        <v>3599.6869961354387</v>
      </c>
      <c r="ET16">
        <v>3505.1590614467204</v>
      </c>
      <c r="EU16">
        <v>3347.571817100119</v>
      </c>
      <c r="EV16">
        <v>3198.2019408433353</v>
      </c>
      <c r="EW16">
        <v>3226.6852670688122</v>
      </c>
      <c r="EX16">
        <v>3086.5697735100721</v>
      </c>
      <c r="EY16">
        <v>3147.7003577487644</v>
      </c>
      <c r="EZ16">
        <v>2725.1169452427771</v>
      </c>
      <c r="FA16">
        <v>2679.8119855259538</v>
      </c>
      <c r="FB16">
        <v>2998.6657408175111</v>
      </c>
      <c r="FC16">
        <v>2932.7684971098265</v>
      </c>
      <c r="FD16">
        <v>3084.0607366468271</v>
      </c>
      <c r="FE16">
        <v>3158.9705555650489</v>
      </c>
      <c r="FF16">
        <v>3059.6571737832187</v>
      </c>
      <c r="FG16">
        <v>3162.2566304108054</v>
      </c>
      <c r="FH16">
        <v>3214.692354409879</v>
      </c>
      <c r="FI16">
        <v>3241.0948013431062</v>
      </c>
      <c r="FJ16">
        <v>3262.5528514509992</v>
      </c>
      <c r="FK16">
        <v>3467.2618585728696</v>
      </c>
      <c r="FL16">
        <v>3245.8315166409029</v>
      </c>
      <c r="FM16">
        <v>3352.4748731278623</v>
      </c>
      <c r="FN16">
        <v>3298.3779492627573</v>
      </c>
      <c r="FO16">
        <v>3331.5683031962481</v>
      </c>
      <c r="FP16">
        <v>3581.5447588187258</v>
      </c>
      <c r="FQ16">
        <v>3479.5826186392223</v>
      </c>
      <c r="FR16">
        <v>3369.3055917339589</v>
      </c>
      <c r="FS16">
        <v>3379.4775096148487</v>
      </c>
      <c r="FT16">
        <v>3384.3825656884446</v>
      </c>
      <c r="FU16">
        <v>3425.8601981203965</v>
      </c>
      <c r="FV16">
        <v>3446.6403956194677</v>
      </c>
      <c r="FW16">
        <v>3517.0456602140384</v>
      </c>
      <c r="FX16">
        <v>3612.0243511503581</v>
      </c>
      <c r="FY16">
        <v>3516.1221513131804</v>
      </c>
      <c r="FZ16">
        <v>3354.9164972314929</v>
      </c>
      <c r="GA16">
        <v>3132.6224675742315</v>
      </c>
      <c r="GB16">
        <v>3209.9433036477722</v>
      </c>
      <c r="GC16">
        <v>3375.9094930750116</v>
      </c>
      <c r="GD16">
        <v>3289.0599809772912</v>
      </c>
      <c r="GE16">
        <v>3320.435263477113</v>
      </c>
      <c r="GF16">
        <v>3320.8724968402503</v>
      </c>
      <c r="GG16">
        <v>3275.8720874542014</v>
      </c>
      <c r="GH16">
        <v>3308.0378962630989</v>
      </c>
      <c r="GI16">
        <v>3432.049828799898</v>
      </c>
      <c r="GJ16">
        <v>3348.5564044629755</v>
      </c>
      <c r="GK16">
        <v>3239.0909030447328</v>
      </c>
      <c r="GL16">
        <v>3316.5347821994214</v>
      </c>
      <c r="GM16">
        <v>3348.2479135797776</v>
      </c>
      <c r="GN16">
        <v>3353.7039511782264</v>
      </c>
      <c r="GO16">
        <v>3446.8051732766171</v>
      </c>
      <c r="GP16">
        <v>3414.7260373746203</v>
      </c>
      <c r="GQ16">
        <v>3407.7037794883454</v>
      </c>
      <c r="GR16">
        <v>3470.6937601416139</v>
      </c>
      <c r="GS16">
        <v>3440.1502169413261</v>
      </c>
      <c r="GT16">
        <v>3453.1399778470204</v>
      </c>
      <c r="GU16">
        <v>3737.9291906241742</v>
      </c>
      <c r="GV16">
        <v>3480.4630112403147</v>
      </c>
      <c r="GW16">
        <v>3387.7119731824641</v>
      </c>
      <c r="GX16">
        <v>3575.5758645253209</v>
      </c>
      <c r="GY16">
        <v>4234.8663858923201</v>
      </c>
      <c r="GZ16">
        <v>3546.8092225109904</v>
      </c>
      <c r="HA16">
        <v>3578.4913096200485</v>
      </c>
      <c r="HB16">
        <v>3791.712070723398</v>
      </c>
      <c r="HC16">
        <v>3914.9021385093806</v>
      </c>
      <c r="HD16">
        <v>3856.1694563338788</v>
      </c>
      <c r="HE16">
        <v>3796.3541666666665</v>
      </c>
      <c r="HF16">
        <v>3800.4054775031127</v>
      </c>
      <c r="HG16">
        <v>3794.939500116795</v>
      </c>
      <c r="HH16">
        <v>3615.4247291149986</v>
      </c>
      <c r="HI16">
        <v>3546.4246586011741</v>
      </c>
      <c r="HJ16">
        <v>3725.0017533752471</v>
      </c>
      <c r="HK16">
        <v>3685.9703531944842</v>
      </c>
      <c r="HL16">
        <v>3770.5147165434246</v>
      </c>
      <c r="HM16">
        <v>3704.9702179282604</v>
      </c>
      <c r="HN16">
        <v>3784.5532730048189</v>
      </c>
      <c r="HO16">
        <v>3741.3611207194745</v>
      </c>
      <c r="HP16">
        <v>3859.5411204481788</v>
      </c>
      <c r="HQ16">
        <v>3912.1887154918886</v>
      </c>
      <c r="HR16">
        <v>3931.1691780182873</v>
      </c>
      <c r="HS16">
        <v>3926.4928831731281</v>
      </c>
      <c r="HT16">
        <v>3530.7562761394956</v>
      </c>
      <c r="HU16">
        <v>3567.9064811269423</v>
      </c>
      <c r="HV16">
        <v>4272.1579885171259</v>
      </c>
      <c r="HW16">
        <v>3719.0080523402112</v>
      </c>
      <c r="HX16">
        <v>3815.6266889206804</v>
      </c>
      <c r="HY16">
        <v>3564.0780866998011</v>
      </c>
      <c r="HZ16">
        <v>3588.5450120670362</v>
      </c>
      <c r="IA16">
        <v>3580.4149744261986</v>
      </c>
      <c r="IB16">
        <v>3650.388191996683</v>
      </c>
      <c r="IC16">
        <v>3695.1313367279936</v>
      </c>
      <c r="ID16">
        <v>3710.8104350491535</v>
      </c>
      <c r="IE16">
        <v>3612.6275880906851</v>
      </c>
      <c r="IF16">
        <v>3654.298176635376</v>
      </c>
      <c r="IG16">
        <v>3922.7411373407967</v>
      </c>
      <c r="IH16">
        <v>3910.589062959385</v>
      </c>
      <c r="II16">
        <v>3905.1955007315337</v>
      </c>
      <c r="IJ16">
        <v>3837.4648959566912</v>
      </c>
      <c r="IK16">
        <v>3820.5100752487251</v>
      </c>
      <c r="IL16">
        <v>3725.7900937322961</v>
      </c>
      <c r="IM16">
        <v>3818.26307988191</v>
      </c>
      <c r="IN16">
        <v>3714.6281781023918</v>
      </c>
      <c r="IO16">
        <v>3716.4626484432129</v>
      </c>
      <c r="IP16">
        <v>3874.3589283024116</v>
      </c>
      <c r="IQ16">
        <v>4080.3247302041345</v>
      </c>
      <c r="IR16">
        <v>4151.7286250939151</v>
      </c>
      <c r="IS16">
        <v>4013.8848312911209</v>
      </c>
      <c r="IT16">
        <v>3729.324190521229</v>
      </c>
      <c r="IU16">
        <v>3594.5078892712113</v>
      </c>
      <c r="IV16">
        <v>4088.4768713954459</v>
      </c>
      <c r="IW16">
        <v>3692.8278453866892</v>
      </c>
      <c r="IX16">
        <v>3674.6271663696007</v>
      </c>
      <c r="IY16">
        <v>3689.7342921158961</v>
      </c>
      <c r="IZ16">
        <v>3832.9457829575927</v>
      </c>
      <c r="JA16">
        <v>3593.602294921875</v>
      </c>
      <c r="JB16">
        <v>3553.5223904977479</v>
      </c>
      <c r="JC16">
        <v>4012.1556314678992</v>
      </c>
      <c r="JD16">
        <v>3985.0109190634994</v>
      </c>
      <c r="JE16">
        <v>3751.2310986078646</v>
      </c>
      <c r="JF16">
        <v>3346.1704324495422</v>
      </c>
      <c r="JG16">
        <v>3262.3997532387416</v>
      </c>
      <c r="JH16">
        <v>3714.602808756712</v>
      </c>
      <c r="JI16">
        <v>3444.0000728544364</v>
      </c>
      <c r="JJ16">
        <v>3238.20673763377</v>
      </c>
      <c r="JK16">
        <v>3462.9656577079754</v>
      </c>
      <c r="JL16">
        <v>3513.1387274467238</v>
      </c>
      <c r="JM16">
        <v>3505.9062905317769</v>
      </c>
      <c r="JN16">
        <v>3418.7831987750551</v>
      </c>
      <c r="JO16">
        <v>3440.5277247830636</v>
      </c>
      <c r="JP16">
        <v>3474.1743881118882</v>
      </c>
      <c r="JQ16">
        <v>3196.5901105493185</v>
      </c>
      <c r="JR16">
        <v>3004.9490375618234</v>
      </c>
      <c r="JS16">
        <v>2876.472974174334</v>
      </c>
      <c r="JT16">
        <v>2978.8776510655866</v>
      </c>
      <c r="JU16">
        <v>3168.8342779862933</v>
      </c>
      <c r="JV16">
        <v>3158.789367929061</v>
      </c>
      <c r="JW16">
        <v>3331.2455141058226</v>
      </c>
      <c r="JX16">
        <v>3452.5013396030404</v>
      </c>
      <c r="JY16">
        <v>3444.2630359212053</v>
      </c>
      <c r="JZ16">
        <v>3463.897286133365</v>
      </c>
      <c r="KA16">
        <v>4035.0532007170532</v>
      </c>
      <c r="KB16">
        <v>3364.0102907708178</v>
      </c>
      <c r="KC16">
        <v>2932.6773628233018</v>
      </c>
      <c r="KD16">
        <v>3116.4318012984077</v>
      </c>
      <c r="KE16">
        <v>2873.3834439033953</v>
      </c>
      <c r="KF16">
        <v>3172.0871641365547</v>
      </c>
      <c r="KG16">
        <v>3648.2385287136044</v>
      </c>
      <c r="KH16">
        <v>3305.3101181277671</v>
      </c>
      <c r="KI16">
        <v>3478.7992942998208</v>
      </c>
      <c r="KJ16">
        <v>3579.2508347005978</v>
      </c>
      <c r="KK16">
        <v>3689.8283247514205</v>
      </c>
      <c r="KL16">
        <v>3766.4337550647269</v>
      </c>
      <c r="KM16">
        <v>3615.535732978421</v>
      </c>
      <c r="KN16">
        <v>3643.965372745171</v>
      </c>
      <c r="KO16">
        <v>3500.9934060471369</v>
      </c>
      <c r="KP16">
        <f t="shared" si="0"/>
        <v>3330.5566104453551</v>
      </c>
    </row>
    <row r="17" spans="1:302" x14ac:dyDescent="0.25">
      <c r="A17" t="s">
        <v>176</v>
      </c>
      <c r="B17">
        <v>3200.3132029392236</v>
      </c>
      <c r="C17">
        <v>2731.1050281102648</v>
      </c>
      <c r="D17">
        <v>2656.9281808405976</v>
      </c>
      <c r="E17">
        <v>3018.081125797713</v>
      </c>
      <c r="F17">
        <v>3375.7968104263555</v>
      </c>
      <c r="G17">
        <v>3407.4061279881562</v>
      </c>
      <c r="H17">
        <v>3440.7640989837873</v>
      </c>
      <c r="I17">
        <v>3345.9536538306938</v>
      </c>
      <c r="J17">
        <v>3418.129536380226</v>
      </c>
      <c r="K17">
        <v>3270.7768393955957</v>
      </c>
      <c r="L17">
        <v>3263.7017867628556</v>
      </c>
      <c r="M17">
        <v>3009.6230199128559</v>
      </c>
      <c r="N17">
        <v>3153.3319671291265</v>
      </c>
      <c r="O17">
        <v>3315.9464764713202</v>
      </c>
      <c r="P17">
        <v>3161.0816247795415</v>
      </c>
      <c r="Q17">
        <v>3286.9962897548953</v>
      </c>
      <c r="R17">
        <v>3361.273752598162</v>
      </c>
      <c r="S17">
        <v>3217.1178911428997</v>
      </c>
      <c r="T17">
        <v>3147.6647544901998</v>
      </c>
      <c r="U17">
        <v>3223.5495985659463</v>
      </c>
      <c r="V17">
        <v>3169.249027288849</v>
      </c>
      <c r="W17">
        <v>3104.530158256196</v>
      </c>
      <c r="X17">
        <v>2719.9163696743885</v>
      </c>
      <c r="Y17">
        <v>2661.3773211290945</v>
      </c>
      <c r="Z17">
        <v>2854.4172760101328</v>
      </c>
      <c r="AA17">
        <v>2963.7854415783249</v>
      </c>
      <c r="AB17">
        <v>3310.582321061484</v>
      </c>
      <c r="AC17">
        <v>3323.8999079526393</v>
      </c>
      <c r="AD17">
        <v>3398.8210019109702</v>
      </c>
      <c r="AE17">
        <v>3367.4725353117424</v>
      </c>
      <c r="AF17">
        <v>3375.3199389507731</v>
      </c>
      <c r="AG17">
        <v>3310.4332747284507</v>
      </c>
      <c r="AH17">
        <v>3431.3822301729274</v>
      </c>
      <c r="AI17">
        <v>3392.4906004264194</v>
      </c>
      <c r="AJ17">
        <v>3077.0280838126282</v>
      </c>
      <c r="AK17">
        <v>2652.9193243076415</v>
      </c>
      <c r="AL17">
        <v>2622.3891042454911</v>
      </c>
      <c r="AM17">
        <v>2822.0748348621955</v>
      </c>
      <c r="AN17">
        <v>3243.2916620924361</v>
      </c>
      <c r="AO17">
        <v>3518.3574550702369</v>
      </c>
      <c r="AP17">
        <v>3478.3049841562542</v>
      </c>
      <c r="AQ17">
        <v>3489.2576679794729</v>
      </c>
      <c r="AR17">
        <v>3471.0092082504325</v>
      </c>
      <c r="AS17">
        <v>3472.812120045392</v>
      </c>
      <c r="AT17">
        <v>3324.9645373105768</v>
      </c>
      <c r="AU17">
        <v>3465.3884132304829</v>
      </c>
      <c r="AV17">
        <v>3551.6323805227798</v>
      </c>
      <c r="AW17">
        <v>3234.3387754592959</v>
      </c>
      <c r="AX17">
        <v>3210.5836419256157</v>
      </c>
      <c r="AY17">
        <v>3285.9619997659729</v>
      </c>
      <c r="AZ17">
        <v>3493.3945313386757</v>
      </c>
      <c r="BA17">
        <v>3446.8023914411579</v>
      </c>
      <c r="BB17">
        <v>3475.0751251241113</v>
      </c>
      <c r="BC17">
        <v>3377.7453718664883</v>
      </c>
      <c r="BD17">
        <v>3519.2804885074024</v>
      </c>
      <c r="BE17">
        <v>3512.8572338320159</v>
      </c>
      <c r="BF17">
        <v>3515.5933423981469</v>
      </c>
      <c r="BG17">
        <v>3577.1416110775212</v>
      </c>
      <c r="BH17">
        <v>3511.5754129599623</v>
      </c>
      <c r="BI17">
        <v>3396.7077130687812</v>
      </c>
      <c r="BJ17">
        <v>3138.1459429132478</v>
      </c>
      <c r="BK17">
        <v>3165.0796034845298</v>
      </c>
      <c r="BL17">
        <v>2485.778080636002</v>
      </c>
      <c r="BM17">
        <v>2576.5763390015459</v>
      </c>
      <c r="BN17">
        <v>2858.2052101915115</v>
      </c>
      <c r="BO17">
        <v>2908.1244149434087</v>
      </c>
      <c r="BP17">
        <v>3004.4041032907726</v>
      </c>
      <c r="BQ17">
        <v>2984.5294599018007</v>
      </c>
      <c r="BR17">
        <v>3102.4677055566949</v>
      </c>
      <c r="BS17">
        <v>3324.4665576260295</v>
      </c>
      <c r="BT17">
        <v>3265.0219894188231</v>
      </c>
      <c r="BU17">
        <v>3126.4052461775846</v>
      </c>
      <c r="BV17">
        <v>2812.8957612848321</v>
      </c>
      <c r="BW17">
        <v>2895.3521791930916</v>
      </c>
      <c r="BX17">
        <v>2813.4664836180268</v>
      </c>
      <c r="BY17">
        <v>3416.7809898762653</v>
      </c>
      <c r="BZ17">
        <v>3211.7201945239485</v>
      </c>
      <c r="CA17">
        <v>3288.2382316222365</v>
      </c>
      <c r="CB17">
        <v>3131.619519572233</v>
      </c>
      <c r="CC17">
        <v>3255.4070962321462</v>
      </c>
      <c r="CD17">
        <v>3266.7928366100305</v>
      </c>
      <c r="CE17">
        <v>3244.8173341114107</v>
      </c>
      <c r="CF17">
        <v>3152.5717408906885</v>
      </c>
      <c r="CG17">
        <v>3025.5996378424911</v>
      </c>
      <c r="CH17">
        <v>2919.2221587558961</v>
      </c>
      <c r="CI17">
        <v>2995.3489277451499</v>
      </c>
      <c r="CJ17">
        <v>2892.7510909919883</v>
      </c>
      <c r="CK17">
        <v>2985.8908243682763</v>
      </c>
      <c r="CL17">
        <v>3186.9071019296489</v>
      </c>
      <c r="CM17">
        <v>3084.1636326566277</v>
      </c>
      <c r="CN17">
        <v>3097.0243084046415</v>
      </c>
      <c r="CO17">
        <v>3224.6166262001984</v>
      </c>
      <c r="CP17">
        <v>3266.1800912160797</v>
      </c>
      <c r="CQ17">
        <v>3145.8980242286525</v>
      </c>
      <c r="CR17">
        <v>3202.4946693483753</v>
      </c>
      <c r="CS17">
        <v>2988.2649018232819</v>
      </c>
      <c r="CT17">
        <v>2948.9773679798827</v>
      </c>
      <c r="CU17">
        <v>2873.5317285203655</v>
      </c>
      <c r="CV17">
        <v>3016.5620330012453</v>
      </c>
      <c r="CW17">
        <v>3238.5268583830712</v>
      </c>
      <c r="CX17">
        <v>3273.5107794163341</v>
      </c>
      <c r="CY17">
        <v>3464.0069080274302</v>
      </c>
      <c r="CZ17">
        <v>3312.8082924808396</v>
      </c>
      <c r="DA17">
        <v>3135.9867917690171</v>
      </c>
      <c r="DB17">
        <v>3116.411893291749</v>
      </c>
      <c r="DC17">
        <v>3093.4845440494591</v>
      </c>
      <c r="DD17">
        <v>3055.33858539218</v>
      </c>
      <c r="DE17">
        <v>3137.2775899377875</v>
      </c>
      <c r="DF17">
        <v>2749.1334642183469</v>
      </c>
      <c r="DG17">
        <v>2722.1919431279621</v>
      </c>
      <c r="DH17">
        <v>2597.114747436859</v>
      </c>
      <c r="DI17">
        <v>3197.5277685144806</v>
      </c>
      <c r="DJ17">
        <v>3077.8846241718074</v>
      </c>
      <c r="DK17">
        <v>3136.582983867921</v>
      </c>
      <c r="DL17">
        <v>3176.3352700834253</v>
      </c>
      <c r="DM17">
        <v>3165.2343281450808</v>
      </c>
      <c r="DN17">
        <v>3153.9583149342047</v>
      </c>
      <c r="DO17">
        <v>2886.6794440800268</v>
      </c>
      <c r="DP17">
        <v>2955.4394305969727</v>
      </c>
      <c r="DQ17">
        <v>3042.3951630265769</v>
      </c>
      <c r="DR17">
        <v>2844.5823967406577</v>
      </c>
      <c r="DS17">
        <v>2729.173324914394</v>
      </c>
      <c r="DT17">
        <v>2714.1680168016801</v>
      </c>
      <c r="DU17">
        <v>3243.7719949046009</v>
      </c>
      <c r="DV17">
        <v>3261.748642402416</v>
      </c>
      <c r="DW17">
        <v>3240.860488721235</v>
      </c>
      <c r="DX17">
        <v>3278.4566002868487</v>
      </c>
      <c r="DY17">
        <v>3368.0620835016152</v>
      </c>
      <c r="DZ17">
        <v>3306.4818461709147</v>
      </c>
      <c r="EA17">
        <v>3099.0911388140162</v>
      </c>
      <c r="EB17">
        <v>3018.9680172768412</v>
      </c>
      <c r="EC17">
        <v>2847.6518894912679</v>
      </c>
      <c r="ED17">
        <v>2756.7927049391692</v>
      </c>
      <c r="EE17">
        <v>3024.6340551617195</v>
      </c>
      <c r="EF17">
        <v>2842.345767575323</v>
      </c>
      <c r="EG17">
        <v>3296.2657381389818</v>
      </c>
      <c r="EH17">
        <v>3309.4118157800076</v>
      </c>
      <c r="EI17">
        <v>3293.2551184878316</v>
      </c>
      <c r="EJ17">
        <v>3285.7835321916828</v>
      </c>
      <c r="EK17">
        <v>3274.9856264421896</v>
      </c>
      <c r="EL17">
        <v>3256.4805508773834</v>
      </c>
      <c r="EM17">
        <v>3119.9431104599007</v>
      </c>
      <c r="EN17">
        <v>2987.1460718380476</v>
      </c>
      <c r="EO17">
        <v>2879.5661981787184</v>
      </c>
      <c r="EP17">
        <v>2805.5617142557394</v>
      </c>
      <c r="EQ17">
        <v>2820.7328343898153</v>
      </c>
      <c r="ER17">
        <v>2886.5344420081447</v>
      </c>
      <c r="ES17">
        <v>3599.6869961354387</v>
      </c>
      <c r="ET17">
        <v>3505.1590614467204</v>
      </c>
      <c r="EU17">
        <v>3347.571817100119</v>
      </c>
      <c r="EV17">
        <v>3198.2019408433353</v>
      </c>
      <c r="EW17">
        <v>3226.6852670688122</v>
      </c>
      <c r="EX17">
        <v>3086.5697735100721</v>
      </c>
      <c r="EY17">
        <v>3147.7003577487644</v>
      </c>
      <c r="EZ17">
        <v>2725.1169452427771</v>
      </c>
      <c r="FA17">
        <v>2679.8119855259538</v>
      </c>
      <c r="FB17">
        <v>2998.6657408175111</v>
      </c>
      <c r="FC17">
        <v>2932.7684971098265</v>
      </c>
      <c r="FD17">
        <v>3084.0607366468271</v>
      </c>
      <c r="FE17">
        <v>3158.9705555650489</v>
      </c>
      <c r="FF17">
        <v>3059.6571737832187</v>
      </c>
      <c r="FG17">
        <v>3162.2566304108054</v>
      </c>
      <c r="FH17">
        <v>3214.692354409879</v>
      </c>
      <c r="FI17">
        <v>3241.0948013431062</v>
      </c>
      <c r="FJ17">
        <v>3262.5528514509992</v>
      </c>
      <c r="FK17">
        <v>3467.2618585728696</v>
      </c>
      <c r="FL17">
        <v>3245.8315166409029</v>
      </c>
      <c r="FM17">
        <v>3352.4748731278623</v>
      </c>
      <c r="FN17">
        <v>3298.3779492627573</v>
      </c>
      <c r="FO17">
        <v>3331.5683031962481</v>
      </c>
      <c r="FP17">
        <v>3581.5447588187258</v>
      </c>
      <c r="FQ17">
        <v>3479.5826186392223</v>
      </c>
      <c r="FR17">
        <v>3369.3055917339589</v>
      </c>
      <c r="FS17">
        <v>3379.4775096148487</v>
      </c>
      <c r="FT17">
        <v>3384.3825656884446</v>
      </c>
      <c r="FU17">
        <v>3425.8601981203965</v>
      </c>
      <c r="FV17">
        <v>3446.6403956194677</v>
      </c>
      <c r="FW17">
        <v>3517.0456602140384</v>
      </c>
      <c r="FX17">
        <v>3612.0243511503581</v>
      </c>
      <c r="FY17">
        <v>3516.1221513131804</v>
      </c>
      <c r="FZ17">
        <v>3354.9164972314929</v>
      </c>
      <c r="GA17">
        <v>3132.6224675742315</v>
      </c>
      <c r="GB17">
        <v>3209.9433036477722</v>
      </c>
      <c r="GC17">
        <v>3375.9094930750116</v>
      </c>
      <c r="GD17">
        <v>3289.0599809772912</v>
      </c>
      <c r="GE17">
        <v>3320.435263477113</v>
      </c>
      <c r="GF17">
        <v>3320.8724968402503</v>
      </c>
      <c r="GG17">
        <v>3275.8720874542014</v>
      </c>
      <c r="GH17">
        <v>3308.0378962630989</v>
      </c>
      <c r="GI17">
        <v>3432.049828799898</v>
      </c>
      <c r="GJ17">
        <v>3348.5564044629755</v>
      </c>
      <c r="GK17">
        <v>3239.0909030447328</v>
      </c>
      <c r="GL17">
        <v>3316.5347821994214</v>
      </c>
      <c r="GM17">
        <v>3348.2479135797776</v>
      </c>
      <c r="GN17">
        <v>3353.7039511782264</v>
      </c>
      <c r="GO17">
        <v>3446.8051732766171</v>
      </c>
      <c r="GP17">
        <v>3414.7260373746203</v>
      </c>
      <c r="GQ17">
        <v>3407.7037794883454</v>
      </c>
      <c r="GR17">
        <v>3470.6937601416139</v>
      </c>
      <c r="GS17">
        <v>3440.1502169413261</v>
      </c>
      <c r="GT17">
        <v>3453.1399778470204</v>
      </c>
      <c r="GU17">
        <v>3737.9291906241742</v>
      </c>
      <c r="GV17">
        <v>3480.4630112403147</v>
      </c>
      <c r="GW17">
        <v>3387.7119731824641</v>
      </c>
      <c r="GX17">
        <v>3575.5758645253209</v>
      </c>
      <c r="GY17">
        <v>4234.8663858923201</v>
      </c>
      <c r="GZ17">
        <v>3546.8092225109904</v>
      </c>
      <c r="HA17">
        <v>3578.4913096200485</v>
      </c>
      <c r="HB17">
        <v>3791.712070723398</v>
      </c>
      <c r="HC17">
        <v>3914.9021385093806</v>
      </c>
      <c r="HD17">
        <v>3856.1694563338788</v>
      </c>
      <c r="HE17">
        <v>3796.3541666666665</v>
      </c>
      <c r="HF17">
        <v>3800.4054775031127</v>
      </c>
      <c r="HG17">
        <v>3794.939500116795</v>
      </c>
      <c r="HH17">
        <v>3615.4247291149986</v>
      </c>
      <c r="HI17">
        <v>3546.4246586011741</v>
      </c>
      <c r="HJ17">
        <v>3725.0017533752471</v>
      </c>
      <c r="HK17">
        <v>3685.9703531944842</v>
      </c>
      <c r="HL17">
        <v>3770.5147165434246</v>
      </c>
      <c r="HM17">
        <v>3704.9702179282604</v>
      </c>
      <c r="HN17">
        <v>3784.5532730048189</v>
      </c>
      <c r="HO17">
        <v>3741.3611207194745</v>
      </c>
      <c r="HP17">
        <v>3859.5411204481788</v>
      </c>
      <c r="HQ17">
        <v>3912.1887154918886</v>
      </c>
      <c r="HR17">
        <v>3931.1691780182873</v>
      </c>
      <c r="HS17">
        <v>3926.4928831731281</v>
      </c>
      <c r="HT17">
        <v>3530.7562761394956</v>
      </c>
      <c r="HU17">
        <v>3567.9064811269423</v>
      </c>
      <c r="HV17">
        <v>4272.1579885171259</v>
      </c>
      <c r="HW17">
        <v>3719.0080523402112</v>
      </c>
      <c r="HX17">
        <v>3815.6266889206804</v>
      </c>
      <c r="HY17">
        <v>3564.0780866998011</v>
      </c>
      <c r="HZ17">
        <v>3588.5450120670362</v>
      </c>
      <c r="IA17">
        <v>3580.4149744261986</v>
      </c>
      <c r="IB17">
        <v>3650.388191996683</v>
      </c>
      <c r="IC17">
        <v>3695.1313367279936</v>
      </c>
      <c r="ID17">
        <v>3710.8104350491535</v>
      </c>
      <c r="IE17">
        <v>3612.6275880906851</v>
      </c>
      <c r="IF17">
        <v>3654.298176635376</v>
      </c>
      <c r="IG17">
        <v>3922.7411373407967</v>
      </c>
      <c r="IH17">
        <v>3910.589062959385</v>
      </c>
      <c r="II17">
        <v>3905.1955007315337</v>
      </c>
      <c r="IJ17">
        <v>3837.4648959566912</v>
      </c>
      <c r="IK17">
        <v>3820.5100752487251</v>
      </c>
      <c r="IL17">
        <v>3725.7900937322961</v>
      </c>
      <c r="IM17">
        <v>3818.26307988191</v>
      </c>
      <c r="IN17">
        <v>3714.6281781023918</v>
      </c>
      <c r="IO17">
        <v>3716.4626484432129</v>
      </c>
      <c r="IP17">
        <v>3874.3589283024116</v>
      </c>
      <c r="IQ17">
        <v>4080.3247302041345</v>
      </c>
      <c r="IR17">
        <v>4151.7286250939151</v>
      </c>
      <c r="IS17">
        <v>4013.8848312911209</v>
      </c>
      <c r="IT17">
        <v>3729.324190521229</v>
      </c>
      <c r="IU17">
        <v>3594.5078892712113</v>
      </c>
      <c r="IV17">
        <v>4088.4768713954459</v>
      </c>
      <c r="IW17">
        <v>3692.8278453866892</v>
      </c>
      <c r="IX17">
        <v>3674.6271663696007</v>
      </c>
      <c r="IY17">
        <v>3689.7342921158961</v>
      </c>
      <c r="IZ17">
        <v>3832.9457829575927</v>
      </c>
      <c r="JA17">
        <v>3593.602294921875</v>
      </c>
      <c r="JB17">
        <v>3553.5223904977479</v>
      </c>
      <c r="JC17">
        <v>4012.1556314678992</v>
      </c>
      <c r="JD17">
        <v>3985.0109190634994</v>
      </c>
      <c r="JE17">
        <v>3751.2310986078646</v>
      </c>
      <c r="JF17">
        <v>3346.1704324495422</v>
      </c>
      <c r="JG17">
        <v>3262.3997532387416</v>
      </c>
      <c r="JH17">
        <v>3714.602808756712</v>
      </c>
      <c r="JI17">
        <v>3444.0000728544364</v>
      </c>
      <c r="JJ17">
        <v>3238.20673763377</v>
      </c>
      <c r="JK17">
        <v>3462.9656577079754</v>
      </c>
      <c r="JL17">
        <v>3513.1387274467238</v>
      </c>
      <c r="JM17">
        <v>3505.9062905317769</v>
      </c>
      <c r="JN17">
        <v>3418.7831987750551</v>
      </c>
      <c r="JO17">
        <v>3440.5277247830636</v>
      </c>
      <c r="JP17">
        <v>3474.1743881118882</v>
      </c>
      <c r="JQ17">
        <v>3196.5901105493185</v>
      </c>
      <c r="JR17">
        <v>3004.9490375618234</v>
      </c>
      <c r="JS17">
        <v>2876.472974174334</v>
      </c>
      <c r="JT17">
        <v>2978.8776510655866</v>
      </c>
      <c r="JU17">
        <v>3168.8342779862933</v>
      </c>
      <c r="JV17">
        <v>3158.789367929061</v>
      </c>
      <c r="JW17">
        <v>3331.2455141058226</v>
      </c>
      <c r="JX17">
        <v>3452.5013396030404</v>
      </c>
      <c r="JY17">
        <v>3444.2630359212053</v>
      </c>
      <c r="JZ17">
        <v>3463.897286133365</v>
      </c>
      <c r="KA17">
        <v>4035.0532007170532</v>
      </c>
      <c r="KB17">
        <v>3364.0102907708178</v>
      </c>
      <c r="KC17">
        <v>2932.6773628233018</v>
      </c>
      <c r="KD17">
        <v>3116.4318012984077</v>
      </c>
      <c r="KE17">
        <v>2873.3834439033953</v>
      </c>
      <c r="KF17">
        <v>3172.0871641365547</v>
      </c>
      <c r="KG17">
        <v>3648.2385287136044</v>
      </c>
      <c r="KH17">
        <v>3305.3101181277671</v>
      </c>
      <c r="KI17">
        <v>3478.7992942998208</v>
      </c>
      <c r="KJ17">
        <v>3579.2508347005978</v>
      </c>
      <c r="KK17">
        <v>3689.8283247514205</v>
      </c>
      <c r="KL17">
        <v>3766.4337550647269</v>
      </c>
      <c r="KM17">
        <v>3615.535732978421</v>
      </c>
      <c r="KN17">
        <v>3643.965372745171</v>
      </c>
      <c r="KO17">
        <v>3500.9934060471369</v>
      </c>
      <c r="KP17">
        <f t="shared" si="0"/>
        <v>3330.5566104453551</v>
      </c>
    </row>
    <row r="18" spans="1:302" x14ac:dyDescent="0.25">
      <c r="A18" t="s">
        <v>704</v>
      </c>
      <c r="B18">
        <v>3200.3132029392236</v>
      </c>
      <c r="C18">
        <v>2731.1050281102648</v>
      </c>
      <c r="D18">
        <v>2656.9281808405976</v>
      </c>
      <c r="E18">
        <v>3018.081125797713</v>
      </c>
      <c r="F18">
        <v>3375.7968104263555</v>
      </c>
      <c r="G18">
        <v>3407.4061279881562</v>
      </c>
      <c r="H18">
        <v>3440.7640989837873</v>
      </c>
      <c r="I18">
        <v>3345.9536538306938</v>
      </c>
      <c r="J18">
        <v>3418.129536380226</v>
      </c>
      <c r="K18">
        <v>3270.7768393955957</v>
      </c>
      <c r="L18">
        <v>3263.7017867628556</v>
      </c>
      <c r="M18">
        <v>3009.6230199128559</v>
      </c>
      <c r="N18">
        <v>3153.3319671291265</v>
      </c>
      <c r="O18">
        <v>3315.9464764713202</v>
      </c>
      <c r="P18">
        <v>3161.0816247795415</v>
      </c>
      <c r="Q18">
        <v>3286.9962897548953</v>
      </c>
      <c r="R18">
        <v>3361.273752598162</v>
      </c>
      <c r="S18">
        <v>3217.1178911428997</v>
      </c>
      <c r="T18">
        <v>3147.6647544901998</v>
      </c>
      <c r="U18">
        <v>3223.5495985659463</v>
      </c>
      <c r="V18">
        <v>3169.249027288849</v>
      </c>
      <c r="W18">
        <v>3104.530158256196</v>
      </c>
      <c r="X18">
        <v>2719.9163696743885</v>
      </c>
      <c r="Y18">
        <v>2661.3773211290945</v>
      </c>
      <c r="Z18">
        <v>2854.4172760101328</v>
      </c>
      <c r="AA18">
        <v>2963.7854415783249</v>
      </c>
      <c r="AB18">
        <v>3310.582321061484</v>
      </c>
      <c r="AC18">
        <v>3323.8999079526393</v>
      </c>
      <c r="AD18">
        <v>3398.8210019109702</v>
      </c>
      <c r="AE18">
        <v>3367.4725353117424</v>
      </c>
      <c r="AF18">
        <v>3375.3199389507731</v>
      </c>
      <c r="AG18">
        <v>3310.4332747284507</v>
      </c>
      <c r="AH18">
        <v>3431.3822301729274</v>
      </c>
      <c r="AI18">
        <v>3392.4906004264194</v>
      </c>
      <c r="AJ18">
        <v>3077.0280838126282</v>
      </c>
      <c r="AK18">
        <v>2652.9193243076415</v>
      </c>
      <c r="AL18">
        <v>2622.3891042454911</v>
      </c>
      <c r="AM18">
        <v>2822.0748348621955</v>
      </c>
      <c r="AN18">
        <v>3243.2916620924361</v>
      </c>
      <c r="AO18">
        <v>3518.3574550702369</v>
      </c>
      <c r="AP18">
        <v>3478.3049841562542</v>
      </c>
      <c r="AQ18">
        <v>3489.2576679794729</v>
      </c>
      <c r="AR18">
        <v>3471.0092082504325</v>
      </c>
      <c r="AS18">
        <v>3472.812120045392</v>
      </c>
      <c r="AT18">
        <v>3324.9645373105768</v>
      </c>
      <c r="AU18">
        <v>3465.3884132304829</v>
      </c>
      <c r="AV18">
        <v>3551.6323805227798</v>
      </c>
      <c r="AW18">
        <v>3234.3387754592959</v>
      </c>
      <c r="AX18">
        <v>3210.5836419256157</v>
      </c>
      <c r="AY18">
        <v>3285.9619997659729</v>
      </c>
      <c r="AZ18">
        <v>3493.3945313386757</v>
      </c>
      <c r="BA18">
        <v>3446.8023914411579</v>
      </c>
      <c r="BB18">
        <v>3475.0751251241113</v>
      </c>
      <c r="BC18">
        <v>3377.7453718664883</v>
      </c>
      <c r="BD18">
        <v>3519.2804885074024</v>
      </c>
      <c r="BE18">
        <v>3512.8572338320159</v>
      </c>
      <c r="BF18">
        <v>3515.5933423981469</v>
      </c>
      <c r="BG18">
        <v>3577.1416110775212</v>
      </c>
      <c r="BH18">
        <v>3511.5754129599623</v>
      </c>
      <c r="BI18">
        <v>3396.7077130687812</v>
      </c>
      <c r="BJ18">
        <v>3138.1459429132478</v>
      </c>
      <c r="BK18">
        <v>3165.0796034845298</v>
      </c>
      <c r="BL18">
        <v>2485.778080636002</v>
      </c>
      <c r="BM18">
        <v>2576.5763390015459</v>
      </c>
      <c r="BN18">
        <v>2858.2052101915115</v>
      </c>
      <c r="BO18">
        <v>2908.1244149434087</v>
      </c>
      <c r="BP18">
        <v>3004.4041032907726</v>
      </c>
      <c r="BQ18">
        <v>2984.5294599018007</v>
      </c>
      <c r="BR18">
        <v>3102.4677055566949</v>
      </c>
      <c r="BS18">
        <v>3324.4665576260295</v>
      </c>
      <c r="BT18">
        <v>3265.0219894188231</v>
      </c>
      <c r="BU18">
        <v>3126.4052461775846</v>
      </c>
      <c r="BV18">
        <v>2812.8957612848321</v>
      </c>
      <c r="BW18">
        <v>2895.3521791930916</v>
      </c>
      <c r="BX18">
        <v>2813.4664836180268</v>
      </c>
      <c r="BY18">
        <v>3416.7809898762653</v>
      </c>
      <c r="BZ18">
        <v>3211.7201945239485</v>
      </c>
      <c r="CA18">
        <v>3288.2382316222365</v>
      </c>
      <c r="CB18">
        <v>3131.619519572233</v>
      </c>
      <c r="CC18">
        <v>3255.4070962321462</v>
      </c>
      <c r="CD18">
        <v>3266.7928366100305</v>
      </c>
      <c r="CE18">
        <v>3244.8173341114107</v>
      </c>
      <c r="CF18">
        <v>3152.5717408906885</v>
      </c>
      <c r="CG18">
        <v>3025.5996378424911</v>
      </c>
      <c r="CH18">
        <v>2919.2221587558961</v>
      </c>
      <c r="CI18">
        <v>2995.3489277451499</v>
      </c>
      <c r="CJ18">
        <v>2892.7510909919883</v>
      </c>
      <c r="CK18">
        <v>2985.8908243682763</v>
      </c>
      <c r="CL18">
        <v>3186.9071019296489</v>
      </c>
      <c r="CM18">
        <v>3084.1636326566277</v>
      </c>
      <c r="CN18">
        <v>3097.0243084046415</v>
      </c>
      <c r="CO18">
        <v>3224.6166262001984</v>
      </c>
      <c r="CP18">
        <v>3266.1800912160797</v>
      </c>
      <c r="CQ18">
        <v>3145.8980242286525</v>
      </c>
      <c r="CR18">
        <v>3202.4946693483753</v>
      </c>
      <c r="CS18">
        <v>2988.2649018232819</v>
      </c>
      <c r="CT18">
        <v>2948.9773679798827</v>
      </c>
      <c r="CU18">
        <v>2873.5317285203655</v>
      </c>
      <c r="CV18">
        <v>3016.5620330012453</v>
      </c>
      <c r="CW18">
        <v>3238.5268583830712</v>
      </c>
      <c r="CX18">
        <v>3273.5107794163341</v>
      </c>
      <c r="CY18">
        <v>3464.0069080274302</v>
      </c>
      <c r="CZ18">
        <v>3312.8082924808396</v>
      </c>
      <c r="DA18">
        <v>3135.9867917690171</v>
      </c>
      <c r="DB18">
        <v>3116.411893291749</v>
      </c>
      <c r="DC18">
        <v>3093.4845440494591</v>
      </c>
      <c r="DD18">
        <v>3055.33858539218</v>
      </c>
      <c r="DE18">
        <v>3137.2775899377875</v>
      </c>
      <c r="DF18">
        <v>2749.1334642183469</v>
      </c>
      <c r="DG18">
        <v>2722.1919431279621</v>
      </c>
      <c r="DH18">
        <v>2597.114747436859</v>
      </c>
      <c r="DI18">
        <v>3197.5277685144806</v>
      </c>
      <c r="DJ18">
        <v>3077.8846241718074</v>
      </c>
      <c r="DK18">
        <v>3136.582983867921</v>
      </c>
      <c r="DL18">
        <v>3176.3352700834253</v>
      </c>
      <c r="DM18">
        <v>3165.2343281450808</v>
      </c>
      <c r="DN18">
        <v>3153.9583149342047</v>
      </c>
      <c r="DO18">
        <v>2886.6794440800268</v>
      </c>
      <c r="DP18">
        <v>2955.4394305969727</v>
      </c>
      <c r="DQ18">
        <v>3042.3951630265769</v>
      </c>
      <c r="DR18">
        <v>2844.5823967406577</v>
      </c>
      <c r="DS18">
        <v>2729.173324914394</v>
      </c>
      <c r="DT18">
        <v>2714.1680168016801</v>
      </c>
      <c r="DU18">
        <v>3243.7719949046009</v>
      </c>
      <c r="DV18">
        <v>3261.748642402416</v>
      </c>
      <c r="DW18">
        <v>3240.860488721235</v>
      </c>
      <c r="DX18">
        <v>3278.4566002868487</v>
      </c>
      <c r="DY18">
        <v>3368.0620835016152</v>
      </c>
      <c r="DZ18">
        <v>3306.4818461709147</v>
      </c>
      <c r="EA18">
        <v>3099.0911388140162</v>
      </c>
      <c r="EB18">
        <v>3018.9680172768412</v>
      </c>
      <c r="EC18">
        <v>2847.6518894912679</v>
      </c>
      <c r="ED18">
        <v>2756.7927049391692</v>
      </c>
      <c r="EE18">
        <v>3024.6340551617195</v>
      </c>
      <c r="EF18">
        <v>2842.345767575323</v>
      </c>
      <c r="EG18">
        <v>3296.2657381389818</v>
      </c>
      <c r="EH18">
        <v>3309.4118157800076</v>
      </c>
      <c r="EI18">
        <v>3293.2551184878316</v>
      </c>
      <c r="EJ18">
        <v>3285.7835321916828</v>
      </c>
      <c r="EK18">
        <v>3274.9856264421896</v>
      </c>
      <c r="EL18">
        <v>3256.4805508773834</v>
      </c>
      <c r="EM18">
        <v>3119.9431104599007</v>
      </c>
      <c r="EN18">
        <v>2987.1460718380476</v>
      </c>
      <c r="EO18">
        <v>2879.5661981787184</v>
      </c>
      <c r="EP18">
        <v>2805.5617142557394</v>
      </c>
      <c r="EQ18">
        <v>2820.7328343898153</v>
      </c>
      <c r="ER18">
        <v>2886.5344420081447</v>
      </c>
      <c r="ES18">
        <v>3599.6869961354387</v>
      </c>
      <c r="ET18">
        <v>3505.1590614467204</v>
      </c>
      <c r="EU18">
        <v>3347.571817100119</v>
      </c>
      <c r="EV18">
        <v>3198.2019408433353</v>
      </c>
      <c r="EW18">
        <v>3226.6852670688122</v>
      </c>
      <c r="EX18">
        <v>3086.5697735100721</v>
      </c>
      <c r="EY18">
        <v>3147.7003577487644</v>
      </c>
      <c r="EZ18">
        <v>2725.1169452427771</v>
      </c>
      <c r="FA18">
        <v>2679.8119855259538</v>
      </c>
      <c r="FB18">
        <v>2998.6657408175111</v>
      </c>
      <c r="FC18">
        <v>2932.7684971098265</v>
      </c>
      <c r="FD18">
        <v>3084.0607366468271</v>
      </c>
      <c r="FE18">
        <v>3158.9705555650489</v>
      </c>
      <c r="FF18">
        <v>3059.6571737832187</v>
      </c>
      <c r="FG18">
        <v>3162.2566304108054</v>
      </c>
      <c r="FH18">
        <v>3214.692354409879</v>
      </c>
      <c r="FI18">
        <v>3241.0948013431062</v>
      </c>
      <c r="FJ18">
        <v>3262.5528514509992</v>
      </c>
      <c r="FK18">
        <v>3467.2618585728696</v>
      </c>
      <c r="FL18">
        <v>3245.8315166409029</v>
      </c>
      <c r="FM18">
        <v>3352.4748731278623</v>
      </c>
      <c r="FN18">
        <v>3298.3779492627573</v>
      </c>
      <c r="FO18">
        <v>3331.5683031962481</v>
      </c>
      <c r="FP18">
        <v>3581.5447588187258</v>
      </c>
      <c r="FQ18">
        <v>3479.5826186392223</v>
      </c>
      <c r="FR18">
        <v>3369.3055917339589</v>
      </c>
      <c r="FS18">
        <v>3379.4775096148487</v>
      </c>
      <c r="FT18">
        <v>3384.3825656884446</v>
      </c>
      <c r="FU18">
        <v>3425.8601981203965</v>
      </c>
      <c r="FV18">
        <v>3446.6403956194677</v>
      </c>
      <c r="FW18">
        <v>3517.0456602140384</v>
      </c>
      <c r="FX18">
        <v>3612.0243511503581</v>
      </c>
      <c r="FY18">
        <v>3516.1221513131804</v>
      </c>
      <c r="FZ18">
        <v>3354.9164972314929</v>
      </c>
      <c r="GA18">
        <v>3132.6224675742315</v>
      </c>
      <c r="GB18">
        <v>3209.9433036477722</v>
      </c>
      <c r="GC18">
        <v>3375.9094930750116</v>
      </c>
      <c r="GD18">
        <v>3289.0599809772912</v>
      </c>
      <c r="GE18">
        <v>3320.435263477113</v>
      </c>
      <c r="GF18">
        <v>3320.8724968402503</v>
      </c>
      <c r="GG18">
        <v>3275.8720874542014</v>
      </c>
      <c r="GH18">
        <v>3308.0378962630989</v>
      </c>
      <c r="GI18">
        <v>3432.049828799898</v>
      </c>
      <c r="GJ18">
        <v>3348.5564044629755</v>
      </c>
      <c r="GK18">
        <v>3239.0909030447328</v>
      </c>
      <c r="GL18">
        <v>3316.5347821994214</v>
      </c>
      <c r="GM18">
        <v>3348.2479135797776</v>
      </c>
      <c r="GN18">
        <v>3353.7039511782264</v>
      </c>
      <c r="GO18">
        <v>3446.8051732766171</v>
      </c>
      <c r="GP18">
        <v>3414.7260373746203</v>
      </c>
      <c r="GQ18">
        <v>3407.7037794883454</v>
      </c>
      <c r="GR18">
        <v>3470.6937601416139</v>
      </c>
      <c r="GS18">
        <v>3440.1502169413261</v>
      </c>
      <c r="GT18">
        <v>3453.1399778470204</v>
      </c>
      <c r="GU18">
        <v>3737.9291906241742</v>
      </c>
      <c r="GV18">
        <v>3480.4630112403147</v>
      </c>
      <c r="GW18">
        <v>3387.7119731824641</v>
      </c>
      <c r="GX18">
        <v>3575.5758645253209</v>
      </c>
      <c r="GY18">
        <v>4234.8663858923201</v>
      </c>
      <c r="GZ18">
        <v>3546.8092225109904</v>
      </c>
      <c r="HA18">
        <v>3578.4913096200485</v>
      </c>
      <c r="HB18">
        <v>3791.712070723398</v>
      </c>
      <c r="HC18">
        <v>3914.9021385093806</v>
      </c>
      <c r="HD18">
        <v>3856.1694563338788</v>
      </c>
      <c r="HE18">
        <v>3796.3541666666665</v>
      </c>
      <c r="HF18">
        <v>3800.4054775031127</v>
      </c>
      <c r="HG18">
        <v>3794.939500116795</v>
      </c>
      <c r="HH18">
        <v>3615.4247291149986</v>
      </c>
      <c r="HI18">
        <v>3546.4246586011741</v>
      </c>
      <c r="HJ18">
        <v>3725.0017533752471</v>
      </c>
      <c r="HK18">
        <v>3685.9703531944842</v>
      </c>
      <c r="HL18">
        <v>3770.5147165434246</v>
      </c>
      <c r="HM18">
        <v>3704.9702179282604</v>
      </c>
      <c r="HN18">
        <v>3784.5532730048189</v>
      </c>
      <c r="HO18">
        <v>3741.3611207194745</v>
      </c>
      <c r="HP18">
        <v>3859.5411204481788</v>
      </c>
      <c r="HQ18">
        <v>3912.1887154918886</v>
      </c>
      <c r="HR18">
        <v>3931.1691780182873</v>
      </c>
      <c r="HS18">
        <v>3926.4928831731281</v>
      </c>
      <c r="HT18">
        <v>3530.7562761394956</v>
      </c>
      <c r="HU18">
        <v>3567.9064811269423</v>
      </c>
      <c r="HV18">
        <v>4272.1579885171259</v>
      </c>
      <c r="HW18">
        <v>3719.0080523402112</v>
      </c>
      <c r="HX18">
        <v>3815.6266889206804</v>
      </c>
      <c r="HY18">
        <v>3564.0780866998011</v>
      </c>
      <c r="HZ18">
        <v>3588.5450120670362</v>
      </c>
      <c r="IA18">
        <v>3580.4149744261986</v>
      </c>
      <c r="IB18">
        <v>3650.388191996683</v>
      </c>
      <c r="IC18">
        <v>3695.1313367279936</v>
      </c>
      <c r="ID18">
        <v>3710.8104350491535</v>
      </c>
      <c r="IE18">
        <v>3612.6275880906851</v>
      </c>
      <c r="IF18">
        <v>3654.298176635376</v>
      </c>
      <c r="IG18">
        <v>3922.7411373407967</v>
      </c>
      <c r="IH18">
        <v>3910.589062959385</v>
      </c>
      <c r="II18">
        <v>3905.1955007315337</v>
      </c>
      <c r="IJ18">
        <v>3837.4648959566912</v>
      </c>
      <c r="IK18">
        <v>3820.5100752487251</v>
      </c>
      <c r="IL18">
        <v>3725.7900937322961</v>
      </c>
      <c r="IM18">
        <v>3818.26307988191</v>
      </c>
      <c r="IN18">
        <v>3714.6281781023918</v>
      </c>
      <c r="IO18">
        <v>3716.4626484432129</v>
      </c>
      <c r="IP18">
        <v>3874.3589283024116</v>
      </c>
      <c r="IQ18">
        <v>4080.3247302041345</v>
      </c>
      <c r="IR18">
        <v>4151.7286250939151</v>
      </c>
      <c r="IS18">
        <v>4013.8848312911209</v>
      </c>
      <c r="IT18">
        <v>3729.324190521229</v>
      </c>
      <c r="IU18">
        <v>3594.5078892712113</v>
      </c>
      <c r="IV18">
        <v>4088.4768713954459</v>
      </c>
      <c r="IW18">
        <v>3692.8278453866892</v>
      </c>
      <c r="IX18">
        <v>3674.6271663696007</v>
      </c>
      <c r="IY18">
        <v>3689.7342921158961</v>
      </c>
      <c r="IZ18">
        <v>3832.9457829575927</v>
      </c>
      <c r="JA18">
        <v>3593.602294921875</v>
      </c>
      <c r="JB18">
        <v>3553.5223904977479</v>
      </c>
      <c r="JC18">
        <v>4012.1556314678992</v>
      </c>
      <c r="JD18">
        <v>3985.0109190634994</v>
      </c>
      <c r="JE18">
        <v>3751.2310986078646</v>
      </c>
      <c r="JF18">
        <v>3346.1704324495422</v>
      </c>
      <c r="JG18">
        <v>3262.3997532387416</v>
      </c>
      <c r="JH18">
        <v>3714.602808756712</v>
      </c>
      <c r="JI18">
        <v>3444.0000728544364</v>
      </c>
      <c r="JJ18">
        <v>3238.20673763377</v>
      </c>
      <c r="JK18">
        <v>3462.9656577079754</v>
      </c>
      <c r="JL18">
        <v>3513.1387274467238</v>
      </c>
      <c r="JM18">
        <v>3505.9062905317769</v>
      </c>
      <c r="JN18">
        <v>3418.7831987750551</v>
      </c>
      <c r="JO18">
        <v>3440.5277247830636</v>
      </c>
      <c r="JP18">
        <v>3474.1743881118882</v>
      </c>
      <c r="JQ18">
        <v>3196.5901105493185</v>
      </c>
      <c r="JR18">
        <v>3004.9490375618234</v>
      </c>
      <c r="JS18">
        <v>2876.472974174334</v>
      </c>
      <c r="JT18">
        <v>2978.8776510655866</v>
      </c>
      <c r="JU18">
        <v>3168.8342779862933</v>
      </c>
      <c r="JV18">
        <v>3158.789367929061</v>
      </c>
      <c r="JW18">
        <v>3331.2455141058226</v>
      </c>
      <c r="JX18">
        <v>3452.5013396030404</v>
      </c>
      <c r="JY18">
        <v>3444.2630359212053</v>
      </c>
      <c r="JZ18">
        <v>3463.897286133365</v>
      </c>
      <c r="KA18">
        <v>4035.0532007170532</v>
      </c>
      <c r="KB18">
        <v>3364.0102907708178</v>
      </c>
      <c r="KC18">
        <v>2932.6773628233018</v>
      </c>
      <c r="KD18">
        <v>3116.4318012984077</v>
      </c>
      <c r="KE18">
        <v>2873.3834439033953</v>
      </c>
      <c r="KF18">
        <v>3172.0871641365547</v>
      </c>
      <c r="KG18">
        <v>3648.2385287136044</v>
      </c>
      <c r="KH18">
        <v>3305.3101181277671</v>
      </c>
      <c r="KI18">
        <v>3478.7992942998208</v>
      </c>
      <c r="KJ18">
        <v>3579.2508347005978</v>
      </c>
      <c r="KK18">
        <v>3689.8283247514205</v>
      </c>
      <c r="KL18">
        <v>3766.4337550647269</v>
      </c>
      <c r="KM18">
        <v>3615.535732978421</v>
      </c>
      <c r="KN18">
        <v>3643.965372745171</v>
      </c>
      <c r="KO18">
        <v>3500.9934060471369</v>
      </c>
      <c r="KP18">
        <f t="shared" si="0"/>
        <v>3330.5566104453551</v>
      </c>
    </row>
    <row r="19" spans="1:302" x14ac:dyDescent="0.25">
      <c r="A19" t="s">
        <v>705</v>
      </c>
      <c r="B19">
        <v>3200.3132029392236</v>
      </c>
      <c r="C19">
        <v>2731.1050281102648</v>
      </c>
      <c r="D19">
        <v>2656.9281808405976</v>
      </c>
      <c r="E19">
        <v>3018.081125797713</v>
      </c>
      <c r="F19">
        <v>3375.7968104263555</v>
      </c>
      <c r="G19">
        <v>3407.4061279881562</v>
      </c>
      <c r="H19">
        <v>3440.7640989837873</v>
      </c>
      <c r="I19">
        <v>3345.9536538306938</v>
      </c>
      <c r="J19">
        <v>3418.129536380226</v>
      </c>
      <c r="K19">
        <v>3270.7768393955957</v>
      </c>
      <c r="L19">
        <v>3263.7017867628556</v>
      </c>
      <c r="M19">
        <v>3009.6230199128559</v>
      </c>
      <c r="N19">
        <v>3153.3319671291265</v>
      </c>
      <c r="O19">
        <v>3315.9464764713202</v>
      </c>
      <c r="P19">
        <v>3161.0816247795415</v>
      </c>
      <c r="Q19">
        <v>3286.9962897548953</v>
      </c>
      <c r="R19">
        <v>3361.273752598162</v>
      </c>
      <c r="S19">
        <v>3217.1178911428997</v>
      </c>
      <c r="T19">
        <v>3147.6647544901998</v>
      </c>
      <c r="U19">
        <v>3223.5495985659463</v>
      </c>
      <c r="V19">
        <v>3169.249027288849</v>
      </c>
      <c r="W19">
        <v>3104.530158256196</v>
      </c>
      <c r="X19">
        <v>2719.9163696743885</v>
      </c>
      <c r="Y19">
        <v>2661.3773211290945</v>
      </c>
      <c r="Z19">
        <v>2854.4172760101328</v>
      </c>
      <c r="AA19">
        <v>2963.7854415783249</v>
      </c>
      <c r="AB19">
        <v>3310.582321061484</v>
      </c>
      <c r="AC19">
        <v>3323.8999079526393</v>
      </c>
      <c r="AD19">
        <v>3398.8210019109702</v>
      </c>
      <c r="AE19">
        <v>3367.4725353117424</v>
      </c>
      <c r="AF19">
        <v>3375.3199389507731</v>
      </c>
      <c r="AG19">
        <v>3310.4332747284507</v>
      </c>
      <c r="AH19">
        <v>3431.3822301729274</v>
      </c>
      <c r="AI19">
        <v>3392.4906004264194</v>
      </c>
      <c r="AJ19">
        <v>3077.0280838126282</v>
      </c>
      <c r="AK19">
        <v>2652.9193243076415</v>
      </c>
      <c r="AL19">
        <v>2622.3891042454911</v>
      </c>
      <c r="AM19">
        <v>2822.0748348621955</v>
      </c>
      <c r="AN19">
        <v>3243.2916620924361</v>
      </c>
      <c r="AO19">
        <v>3518.3574550702369</v>
      </c>
      <c r="AP19">
        <v>3478.3049841562542</v>
      </c>
      <c r="AQ19">
        <v>3489.2576679794729</v>
      </c>
      <c r="AR19">
        <v>3471.0092082504325</v>
      </c>
      <c r="AS19">
        <v>3472.812120045392</v>
      </c>
      <c r="AT19">
        <v>3324.9645373105768</v>
      </c>
      <c r="AU19">
        <v>3465.3884132304829</v>
      </c>
      <c r="AV19">
        <v>3551.6323805227798</v>
      </c>
      <c r="AW19">
        <v>3234.3387754592959</v>
      </c>
      <c r="AX19">
        <v>3210.5836419256157</v>
      </c>
      <c r="AY19">
        <v>3285.9619997659729</v>
      </c>
      <c r="AZ19">
        <v>3493.3945313386757</v>
      </c>
      <c r="BA19">
        <v>3446.8023914411579</v>
      </c>
      <c r="BB19">
        <v>3475.0751251241113</v>
      </c>
      <c r="BC19">
        <v>3377.7453718664883</v>
      </c>
      <c r="BD19">
        <v>3519.2804885074024</v>
      </c>
      <c r="BE19">
        <v>3512.8572338320159</v>
      </c>
      <c r="BF19">
        <v>3515.5933423981469</v>
      </c>
      <c r="BG19">
        <v>3577.1416110775212</v>
      </c>
      <c r="BH19">
        <v>3511.5754129599623</v>
      </c>
      <c r="BI19">
        <v>3396.7077130687812</v>
      </c>
      <c r="BJ19">
        <v>3138.1459429132478</v>
      </c>
      <c r="BK19">
        <v>3165.0796034845298</v>
      </c>
      <c r="BL19">
        <v>2485.778080636002</v>
      </c>
      <c r="BM19">
        <v>2576.5763390015459</v>
      </c>
      <c r="BN19">
        <v>2858.2052101915115</v>
      </c>
      <c r="BO19">
        <v>2908.1244149434087</v>
      </c>
      <c r="BP19">
        <v>3004.4041032907726</v>
      </c>
      <c r="BQ19">
        <v>2984.5294599018007</v>
      </c>
      <c r="BR19">
        <v>3102.4677055566949</v>
      </c>
      <c r="BS19">
        <v>3324.4665576260295</v>
      </c>
      <c r="BT19">
        <v>3265.0219894188231</v>
      </c>
      <c r="BU19">
        <v>3126.4052461775846</v>
      </c>
      <c r="BV19">
        <v>2812.8957612848321</v>
      </c>
      <c r="BW19">
        <v>2895.3521791930916</v>
      </c>
      <c r="BX19">
        <v>2813.4664836180268</v>
      </c>
      <c r="BY19">
        <v>3416.7809898762653</v>
      </c>
      <c r="BZ19">
        <v>3211.7201945239485</v>
      </c>
      <c r="CA19">
        <v>3288.2382316222365</v>
      </c>
      <c r="CB19">
        <v>3131.619519572233</v>
      </c>
      <c r="CC19">
        <v>3255.4070962321462</v>
      </c>
      <c r="CD19">
        <v>3266.7928366100305</v>
      </c>
      <c r="CE19">
        <v>3244.8173341114107</v>
      </c>
      <c r="CF19">
        <v>3152.5717408906885</v>
      </c>
      <c r="CG19">
        <v>3025.5996378424911</v>
      </c>
      <c r="CH19">
        <v>2919.2221587558961</v>
      </c>
      <c r="CI19">
        <v>2995.3489277451499</v>
      </c>
      <c r="CJ19">
        <v>2892.7510909919883</v>
      </c>
      <c r="CK19">
        <v>2985.8908243682763</v>
      </c>
      <c r="CL19">
        <v>3186.9071019296489</v>
      </c>
      <c r="CM19">
        <v>3084.1636326566277</v>
      </c>
      <c r="CN19">
        <v>3097.0243084046415</v>
      </c>
      <c r="CO19">
        <v>3224.6166262001984</v>
      </c>
      <c r="CP19">
        <v>3266.1800912160797</v>
      </c>
      <c r="CQ19">
        <v>3145.8980242286525</v>
      </c>
      <c r="CR19">
        <v>3202.4946693483753</v>
      </c>
      <c r="CS19">
        <v>2988.2649018232819</v>
      </c>
      <c r="CT19">
        <v>2948.9773679798827</v>
      </c>
      <c r="CU19">
        <v>2873.5317285203655</v>
      </c>
      <c r="CV19">
        <v>3016.5620330012453</v>
      </c>
      <c r="CW19">
        <v>3238.5268583830712</v>
      </c>
      <c r="CX19">
        <v>3273.5107794163341</v>
      </c>
      <c r="CY19">
        <v>3464.0069080274302</v>
      </c>
      <c r="CZ19">
        <v>3312.8082924808396</v>
      </c>
      <c r="DA19">
        <v>3135.9867917690171</v>
      </c>
      <c r="DB19">
        <v>3116.411893291749</v>
      </c>
      <c r="DC19">
        <v>3093.4845440494591</v>
      </c>
      <c r="DD19">
        <v>3055.33858539218</v>
      </c>
      <c r="DE19">
        <v>3137.2775899377875</v>
      </c>
      <c r="DF19">
        <v>2749.1334642183469</v>
      </c>
      <c r="DG19">
        <v>2722.1919431279621</v>
      </c>
      <c r="DH19">
        <v>2597.114747436859</v>
      </c>
      <c r="DI19">
        <v>3197.5277685144806</v>
      </c>
      <c r="DJ19">
        <v>3077.8846241718074</v>
      </c>
      <c r="DK19">
        <v>3136.582983867921</v>
      </c>
      <c r="DL19">
        <v>3176.3352700834253</v>
      </c>
      <c r="DM19">
        <v>3165.2343281450808</v>
      </c>
      <c r="DN19">
        <v>3153.9583149342047</v>
      </c>
      <c r="DO19">
        <v>2886.6794440800268</v>
      </c>
      <c r="DP19">
        <v>2955.4394305969727</v>
      </c>
      <c r="DQ19">
        <v>3042.3951630265769</v>
      </c>
      <c r="DR19">
        <v>2844.5823967406577</v>
      </c>
      <c r="DS19">
        <v>2729.173324914394</v>
      </c>
      <c r="DT19">
        <v>2714.1680168016801</v>
      </c>
      <c r="DU19">
        <v>3243.7719949046009</v>
      </c>
      <c r="DV19">
        <v>3261.748642402416</v>
      </c>
      <c r="DW19">
        <v>3240.860488721235</v>
      </c>
      <c r="DX19">
        <v>3278.4566002868487</v>
      </c>
      <c r="DY19">
        <v>3368.0620835016152</v>
      </c>
      <c r="DZ19">
        <v>3306.4818461709147</v>
      </c>
      <c r="EA19">
        <v>3099.0911388140162</v>
      </c>
      <c r="EB19">
        <v>3018.9680172768412</v>
      </c>
      <c r="EC19">
        <v>2847.6518894912679</v>
      </c>
      <c r="ED19">
        <v>2756.7927049391692</v>
      </c>
      <c r="EE19">
        <v>3024.6340551617195</v>
      </c>
      <c r="EF19">
        <v>2842.345767575323</v>
      </c>
      <c r="EG19">
        <v>3296.2657381389818</v>
      </c>
      <c r="EH19">
        <v>3309.4118157800076</v>
      </c>
      <c r="EI19">
        <v>3293.2551184878316</v>
      </c>
      <c r="EJ19">
        <v>3285.7835321916828</v>
      </c>
      <c r="EK19">
        <v>3274.9856264421896</v>
      </c>
      <c r="EL19">
        <v>3256.4805508773834</v>
      </c>
      <c r="EM19">
        <v>3119.9431104599007</v>
      </c>
      <c r="EN19">
        <v>2987.1460718380476</v>
      </c>
      <c r="EO19">
        <v>2879.5661981787184</v>
      </c>
      <c r="EP19">
        <v>2805.5617142557394</v>
      </c>
      <c r="EQ19">
        <v>2820.7328343898153</v>
      </c>
      <c r="ER19">
        <v>2886.5344420081447</v>
      </c>
      <c r="ES19">
        <v>3599.6869961354387</v>
      </c>
      <c r="ET19">
        <v>3505.1590614467204</v>
      </c>
      <c r="EU19">
        <v>3347.571817100119</v>
      </c>
      <c r="EV19">
        <v>3198.2019408433353</v>
      </c>
      <c r="EW19">
        <v>3226.6852670688122</v>
      </c>
      <c r="EX19">
        <v>3086.5697735100721</v>
      </c>
      <c r="EY19">
        <v>3147.7003577487644</v>
      </c>
      <c r="EZ19">
        <v>2725.1169452427771</v>
      </c>
      <c r="FA19">
        <v>2679.8119855259538</v>
      </c>
      <c r="FB19">
        <v>2998.6657408175111</v>
      </c>
      <c r="FC19">
        <v>2932.7684971098265</v>
      </c>
      <c r="FD19">
        <v>3084.0607366468271</v>
      </c>
      <c r="FE19">
        <v>3158.9705555650489</v>
      </c>
      <c r="FF19">
        <v>3059.6571737832187</v>
      </c>
      <c r="FG19">
        <v>3162.2566304108054</v>
      </c>
      <c r="FH19">
        <v>3214.692354409879</v>
      </c>
      <c r="FI19">
        <v>3241.0948013431062</v>
      </c>
      <c r="FJ19">
        <v>3262.5528514509992</v>
      </c>
      <c r="FK19">
        <v>3467.2618585728696</v>
      </c>
      <c r="FL19">
        <v>3245.8315166409029</v>
      </c>
      <c r="FM19">
        <v>3352.4748731278623</v>
      </c>
      <c r="FN19">
        <v>3298.3779492627573</v>
      </c>
      <c r="FO19">
        <v>3331.5683031962481</v>
      </c>
      <c r="FP19">
        <v>3581.5447588187258</v>
      </c>
      <c r="FQ19">
        <v>3479.5826186392223</v>
      </c>
      <c r="FR19">
        <v>3369.3055917339589</v>
      </c>
      <c r="FS19">
        <v>3379.4775096148487</v>
      </c>
      <c r="FT19">
        <v>3384.3825656884446</v>
      </c>
      <c r="FU19">
        <v>3425.8601981203965</v>
      </c>
      <c r="FV19">
        <v>3446.6403956194677</v>
      </c>
      <c r="FW19">
        <v>3517.0456602140384</v>
      </c>
      <c r="FX19">
        <v>3612.0243511503581</v>
      </c>
      <c r="FY19">
        <v>3516.1221513131804</v>
      </c>
      <c r="FZ19">
        <v>3354.9164972314929</v>
      </c>
      <c r="GA19">
        <v>3132.6224675742315</v>
      </c>
      <c r="GB19">
        <v>3209.9433036477722</v>
      </c>
      <c r="GC19">
        <v>3375.9094930750116</v>
      </c>
      <c r="GD19">
        <v>3289.0599809772912</v>
      </c>
      <c r="GE19">
        <v>3320.435263477113</v>
      </c>
      <c r="GF19">
        <v>3320.8724968402503</v>
      </c>
      <c r="GG19">
        <v>3275.8720874542014</v>
      </c>
      <c r="GH19">
        <v>3308.0378962630989</v>
      </c>
      <c r="GI19">
        <v>3432.049828799898</v>
      </c>
      <c r="GJ19">
        <v>3348.5564044629755</v>
      </c>
      <c r="GK19">
        <v>3239.0909030447328</v>
      </c>
      <c r="GL19">
        <v>3316.5347821994214</v>
      </c>
      <c r="GM19">
        <v>3348.2479135797776</v>
      </c>
      <c r="GN19">
        <v>3353.7039511782264</v>
      </c>
      <c r="GO19">
        <v>3446.8051732766171</v>
      </c>
      <c r="GP19">
        <v>3414.7260373746203</v>
      </c>
      <c r="GQ19">
        <v>3407.7037794883454</v>
      </c>
      <c r="GR19">
        <v>3470.6937601416139</v>
      </c>
      <c r="GS19">
        <v>3440.1502169413261</v>
      </c>
      <c r="GT19">
        <v>3453.1399778470204</v>
      </c>
      <c r="GU19">
        <v>3737.9291906241742</v>
      </c>
      <c r="GV19">
        <v>3480.4630112403147</v>
      </c>
      <c r="GW19">
        <v>3387.7119731824641</v>
      </c>
      <c r="GX19">
        <v>3575.5758645253209</v>
      </c>
      <c r="GY19">
        <v>4234.8663858923201</v>
      </c>
      <c r="GZ19">
        <v>3546.8092225109904</v>
      </c>
      <c r="HA19">
        <v>3578.4913096200485</v>
      </c>
      <c r="HB19">
        <v>3791.712070723398</v>
      </c>
      <c r="HC19">
        <v>3914.9021385093806</v>
      </c>
      <c r="HD19">
        <v>3856.1694563338788</v>
      </c>
      <c r="HE19">
        <v>3796.3541666666665</v>
      </c>
      <c r="HF19">
        <v>3800.4054775031127</v>
      </c>
      <c r="HG19">
        <v>3794.939500116795</v>
      </c>
      <c r="HH19">
        <v>3615.4247291149986</v>
      </c>
      <c r="HI19">
        <v>3546.4246586011741</v>
      </c>
      <c r="HJ19">
        <v>3725.0017533752471</v>
      </c>
      <c r="HK19">
        <v>3685.9703531944842</v>
      </c>
      <c r="HL19">
        <v>3770.5147165434246</v>
      </c>
      <c r="HM19">
        <v>3704.9702179282604</v>
      </c>
      <c r="HN19">
        <v>3784.5532730048189</v>
      </c>
      <c r="HO19">
        <v>3741.3611207194745</v>
      </c>
      <c r="HP19">
        <v>3859.5411204481788</v>
      </c>
      <c r="HQ19">
        <v>3912.1887154918886</v>
      </c>
      <c r="HR19">
        <v>3931.1691780182873</v>
      </c>
      <c r="HS19">
        <v>3926.4928831731281</v>
      </c>
      <c r="HT19">
        <v>3530.7562761394956</v>
      </c>
      <c r="HU19">
        <v>3567.9064811269423</v>
      </c>
      <c r="HV19">
        <v>4272.1579885171259</v>
      </c>
      <c r="HW19">
        <v>3719.0080523402112</v>
      </c>
      <c r="HX19">
        <v>3815.6266889206804</v>
      </c>
      <c r="HY19">
        <v>3564.0780866998011</v>
      </c>
      <c r="HZ19">
        <v>3588.5450120670362</v>
      </c>
      <c r="IA19">
        <v>3580.4149744261986</v>
      </c>
      <c r="IB19">
        <v>3650.388191996683</v>
      </c>
      <c r="IC19">
        <v>3695.1313367279936</v>
      </c>
      <c r="ID19">
        <v>3710.8104350491535</v>
      </c>
      <c r="IE19">
        <v>3612.6275880906851</v>
      </c>
      <c r="IF19">
        <v>3654.298176635376</v>
      </c>
      <c r="IG19">
        <v>3922.7411373407967</v>
      </c>
      <c r="IH19">
        <v>3910.589062959385</v>
      </c>
      <c r="II19">
        <v>3905.1955007315337</v>
      </c>
      <c r="IJ19">
        <v>3837.4648959566912</v>
      </c>
      <c r="IK19">
        <v>3820.5100752487251</v>
      </c>
      <c r="IL19">
        <v>3725.7900937322961</v>
      </c>
      <c r="IM19">
        <v>3818.26307988191</v>
      </c>
      <c r="IN19">
        <v>3714.6281781023918</v>
      </c>
      <c r="IO19">
        <v>3716.4626484432129</v>
      </c>
      <c r="IP19">
        <v>3874.3589283024116</v>
      </c>
      <c r="IQ19">
        <v>4080.3247302041345</v>
      </c>
      <c r="IR19">
        <v>4151.7286250939151</v>
      </c>
      <c r="IS19">
        <v>4013.8848312911209</v>
      </c>
      <c r="IT19">
        <v>3729.324190521229</v>
      </c>
      <c r="IU19">
        <v>3594.5078892712113</v>
      </c>
      <c r="IV19">
        <v>4088.4768713954459</v>
      </c>
      <c r="IW19">
        <v>3692.8278453866892</v>
      </c>
      <c r="IX19">
        <v>3674.6271663696007</v>
      </c>
      <c r="IY19">
        <v>3689.7342921158961</v>
      </c>
      <c r="IZ19">
        <v>3832.9457829575927</v>
      </c>
      <c r="JA19">
        <v>3593.602294921875</v>
      </c>
      <c r="JB19">
        <v>3553.5223904977479</v>
      </c>
      <c r="JC19">
        <v>4012.1556314678992</v>
      </c>
      <c r="JD19">
        <v>3985.0109190634994</v>
      </c>
      <c r="JE19">
        <v>3751.2310986078646</v>
      </c>
      <c r="JF19">
        <v>3346.1704324495422</v>
      </c>
      <c r="JG19">
        <v>3262.3997532387416</v>
      </c>
      <c r="JH19">
        <v>3714.602808756712</v>
      </c>
      <c r="JI19">
        <v>3444.0000728544364</v>
      </c>
      <c r="JJ19">
        <v>3238.20673763377</v>
      </c>
      <c r="JK19">
        <v>3462.9656577079754</v>
      </c>
      <c r="JL19">
        <v>3513.1387274467238</v>
      </c>
      <c r="JM19">
        <v>3505.9062905317769</v>
      </c>
      <c r="JN19">
        <v>3418.7831987750551</v>
      </c>
      <c r="JO19">
        <v>3440.5277247830636</v>
      </c>
      <c r="JP19">
        <v>3474.1743881118882</v>
      </c>
      <c r="JQ19">
        <v>3196.5901105493185</v>
      </c>
      <c r="JR19">
        <v>3004.9490375618234</v>
      </c>
      <c r="JS19">
        <v>2876.472974174334</v>
      </c>
      <c r="JT19">
        <v>2978.8776510655866</v>
      </c>
      <c r="JU19">
        <v>3168.8342779862933</v>
      </c>
      <c r="JV19">
        <v>3158.789367929061</v>
      </c>
      <c r="JW19">
        <v>3331.2455141058226</v>
      </c>
      <c r="JX19">
        <v>3452.5013396030404</v>
      </c>
      <c r="JY19">
        <v>3444.2630359212053</v>
      </c>
      <c r="JZ19">
        <v>3463.897286133365</v>
      </c>
      <c r="KA19">
        <v>4035.0532007170532</v>
      </c>
      <c r="KB19">
        <v>3364.0102907708178</v>
      </c>
      <c r="KC19">
        <v>2932.6773628233018</v>
      </c>
      <c r="KD19">
        <v>3116.4318012984077</v>
      </c>
      <c r="KE19">
        <v>2873.3834439033953</v>
      </c>
      <c r="KF19">
        <v>3172.0871641365547</v>
      </c>
      <c r="KG19">
        <v>3648.2385287136044</v>
      </c>
      <c r="KH19">
        <v>3305.3101181277671</v>
      </c>
      <c r="KI19">
        <v>3478.7992942998208</v>
      </c>
      <c r="KJ19">
        <v>3579.2508347005978</v>
      </c>
      <c r="KK19">
        <v>3689.8283247514205</v>
      </c>
      <c r="KL19">
        <v>3766.4337550647269</v>
      </c>
      <c r="KM19">
        <v>3615.535732978421</v>
      </c>
      <c r="KN19">
        <v>3643.965372745171</v>
      </c>
      <c r="KO19">
        <v>3500.9934060471369</v>
      </c>
      <c r="KP19">
        <f t="shared" si="0"/>
        <v>3330.5566104453551</v>
      </c>
    </row>
    <row r="20" spans="1:302" x14ac:dyDescent="0.25">
      <c r="A20" t="s">
        <v>708</v>
      </c>
      <c r="B20">
        <v>1150</v>
      </c>
      <c r="C20">
        <v>1150</v>
      </c>
      <c r="D20">
        <v>1150</v>
      </c>
      <c r="E20">
        <v>1150</v>
      </c>
      <c r="F20">
        <v>1150</v>
      </c>
      <c r="G20">
        <v>1150</v>
      </c>
      <c r="H20">
        <v>1150</v>
      </c>
      <c r="I20">
        <v>1150</v>
      </c>
      <c r="J20">
        <v>1150</v>
      </c>
      <c r="K20">
        <v>1150</v>
      </c>
      <c r="L20">
        <v>1150</v>
      </c>
      <c r="M20">
        <v>1150</v>
      </c>
      <c r="N20">
        <v>1150</v>
      </c>
      <c r="O20">
        <v>1150</v>
      </c>
      <c r="P20">
        <v>1150</v>
      </c>
      <c r="Q20">
        <v>1150</v>
      </c>
      <c r="R20">
        <v>1150</v>
      </c>
      <c r="S20">
        <v>1150</v>
      </c>
      <c r="T20">
        <v>1150</v>
      </c>
      <c r="U20">
        <v>1150</v>
      </c>
      <c r="V20">
        <v>1150</v>
      </c>
      <c r="W20">
        <v>1150</v>
      </c>
      <c r="X20">
        <v>1150</v>
      </c>
      <c r="Y20">
        <v>1150</v>
      </c>
      <c r="Z20">
        <v>1150</v>
      </c>
      <c r="AA20">
        <v>1150</v>
      </c>
      <c r="AB20">
        <v>1150</v>
      </c>
      <c r="AC20">
        <v>1150</v>
      </c>
      <c r="AD20">
        <v>1150</v>
      </c>
      <c r="AE20">
        <v>1150</v>
      </c>
      <c r="AF20">
        <v>1150</v>
      </c>
      <c r="AG20">
        <v>1150</v>
      </c>
      <c r="AH20">
        <v>1150</v>
      </c>
      <c r="AI20">
        <v>1150</v>
      </c>
      <c r="AJ20">
        <v>1150</v>
      </c>
      <c r="AK20">
        <v>1150</v>
      </c>
      <c r="AL20">
        <v>1150</v>
      </c>
      <c r="AM20">
        <v>1150</v>
      </c>
      <c r="AN20">
        <v>1150</v>
      </c>
      <c r="AO20">
        <v>1150</v>
      </c>
      <c r="AP20">
        <v>1150</v>
      </c>
      <c r="AQ20">
        <v>1150</v>
      </c>
      <c r="AR20">
        <v>1150</v>
      </c>
      <c r="AS20">
        <v>1150</v>
      </c>
      <c r="AT20">
        <v>1150</v>
      </c>
      <c r="AU20">
        <v>1150</v>
      </c>
      <c r="AV20">
        <v>1150</v>
      </c>
      <c r="AW20">
        <v>1150</v>
      </c>
      <c r="AX20">
        <v>1150</v>
      </c>
      <c r="AY20">
        <v>1150</v>
      </c>
      <c r="AZ20">
        <v>1150</v>
      </c>
      <c r="BA20">
        <v>1150</v>
      </c>
      <c r="BB20">
        <v>1150</v>
      </c>
      <c r="BC20">
        <v>1150</v>
      </c>
      <c r="BD20">
        <v>1150</v>
      </c>
      <c r="BE20">
        <v>1150</v>
      </c>
      <c r="BF20">
        <v>1150</v>
      </c>
      <c r="BG20">
        <v>1150</v>
      </c>
      <c r="BH20">
        <v>1150</v>
      </c>
      <c r="BI20">
        <v>1150</v>
      </c>
      <c r="BJ20">
        <v>1150</v>
      </c>
      <c r="BK20">
        <v>1150</v>
      </c>
      <c r="BL20">
        <v>1150</v>
      </c>
      <c r="BM20">
        <v>1150</v>
      </c>
      <c r="BN20">
        <v>1150</v>
      </c>
      <c r="BO20">
        <v>1150</v>
      </c>
      <c r="BP20">
        <v>1150</v>
      </c>
      <c r="BQ20">
        <v>1150</v>
      </c>
      <c r="BR20">
        <v>1150</v>
      </c>
      <c r="BS20">
        <v>1150</v>
      </c>
      <c r="BT20">
        <v>1150</v>
      </c>
      <c r="BU20">
        <v>1150</v>
      </c>
      <c r="BV20">
        <v>1150</v>
      </c>
      <c r="BW20">
        <v>1150</v>
      </c>
      <c r="BX20">
        <v>1150</v>
      </c>
      <c r="BY20">
        <v>1150</v>
      </c>
      <c r="BZ20">
        <v>1150</v>
      </c>
      <c r="CA20">
        <v>1150</v>
      </c>
      <c r="CB20">
        <v>1150</v>
      </c>
      <c r="CC20">
        <v>1150</v>
      </c>
      <c r="CD20">
        <v>1150</v>
      </c>
      <c r="CE20">
        <v>1150</v>
      </c>
      <c r="CF20">
        <v>1150</v>
      </c>
      <c r="CG20">
        <v>1150</v>
      </c>
      <c r="CH20">
        <v>1150</v>
      </c>
      <c r="CI20">
        <v>1150</v>
      </c>
      <c r="CJ20">
        <v>1150</v>
      </c>
      <c r="CK20">
        <v>1150</v>
      </c>
      <c r="CL20">
        <v>1150</v>
      </c>
      <c r="CM20">
        <v>1150</v>
      </c>
      <c r="CN20">
        <v>1150</v>
      </c>
      <c r="CO20">
        <v>1150</v>
      </c>
      <c r="CP20">
        <v>1150</v>
      </c>
      <c r="CQ20">
        <v>1150</v>
      </c>
      <c r="CR20">
        <v>1150</v>
      </c>
      <c r="CS20">
        <v>1150</v>
      </c>
      <c r="CT20">
        <v>1150</v>
      </c>
      <c r="CU20">
        <v>1150</v>
      </c>
      <c r="CV20">
        <v>1150</v>
      </c>
      <c r="CW20">
        <v>1150</v>
      </c>
      <c r="CX20">
        <v>1150</v>
      </c>
      <c r="CY20">
        <v>1150</v>
      </c>
      <c r="CZ20">
        <v>1150</v>
      </c>
      <c r="DA20">
        <v>1150</v>
      </c>
      <c r="DB20">
        <v>1150</v>
      </c>
      <c r="DC20">
        <v>1150</v>
      </c>
      <c r="DD20">
        <v>1150</v>
      </c>
      <c r="DE20">
        <v>1150</v>
      </c>
      <c r="DF20">
        <v>1150</v>
      </c>
      <c r="DG20">
        <v>1150</v>
      </c>
      <c r="DH20">
        <v>1150</v>
      </c>
      <c r="DI20">
        <v>1150</v>
      </c>
      <c r="DJ20">
        <v>1150</v>
      </c>
      <c r="DK20">
        <v>1150</v>
      </c>
      <c r="DL20">
        <v>1150</v>
      </c>
      <c r="DM20">
        <v>1150</v>
      </c>
      <c r="DN20">
        <v>1150</v>
      </c>
      <c r="DO20">
        <v>1150</v>
      </c>
      <c r="DP20">
        <v>1150</v>
      </c>
      <c r="DQ20">
        <v>1150</v>
      </c>
      <c r="DR20">
        <v>933.09228877859982</v>
      </c>
      <c r="DS20">
        <v>311.93249648608639</v>
      </c>
      <c r="DT20">
        <v>46.236351254259596</v>
      </c>
      <c r="DU20">
        <v>0</v>
      </c>
      <c r="DV20">
        <v>206.30872873607947</v>
      </c>
      <c r="DW20">
        <v>0</v>
      </c>
      <c r="DX20">
        <v>0</v>
      </c>
      <c r="DY20">
        <v>0</v>
      </c>
      <c r="DZ20">
        <v>199.44867634212059</v>
      </c>
      <c r="EA20">
        <v>0</v>
      </c>
      <c r="EB20">
        <v>1840.8128161074594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40.083503596428351</v>
      </c>
      <c r="EI20">
        <v>0</v>
      </c>
      <c r="EJ20">
        <v>0</v>
      </c>
      <c r="EK20">
        <v>0</v>
      </c>
      <c r="EL20">
        <v>0</v>
      </c>
      <c r="EM20">
        <v>1095.426980088133</v>
      </c>
      <c r="EN20">
        <v>1693.5783030859382</v>
      </c>
      <c r="EO20">
        <v>0</v>
      </c>
      <c r="EP20">
        <v>0</v>
      </c>
      <c r="EQ20">
        <v>0</v>
      </c>
      <c r="ER20">
        <v>273.89210202291201</v>
      </c>
      <c r="ES20">
        <v>0</v>
      </c>
      <c r="ET20">
        <v>124.01666212630253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784.66273773430305</v>
      </c>
      <c r="FG20">
        <v>381.0736010460999</v>
      </c>
      <c r="FH20">
        <v>141.57324646137738</v>
      </c>
      <c r="FI20">
        <v>406.50887400549135</v>
      </c>
      <c r="FJ20">
        <v>877.41950897368213</v>
      </c>
      <c r="FK20">
        <v>858.2731608577966</v>
      </c>
      <c r="FL20">
        <v>2026.7926329525333</v>
      </c>
      <c r="FM20">
        <v>2184.5861476591031</v>
      </c>
      <c r="FN20">
        <v>1891.703674142313</v>
      </c>
      <c r="FO20">
        <v>2091.6108459499101</v>
      </c>
      <c r="FP20">
        <v>59.701676540675678</v>
      </c>
      <c r="FQ20">
        <v>2217.6657095235523</v>
      </c>
      <c r="FR20">
        <v>0</v>
      </c>
      <c r="FS20">
        <v>0</v>
      </c>
      <c r="FT20">
        <v>0</v>
      </c>
      <c r="FU20">
        <v>1055.2617682279474</v>
      </c>
      <c r="FV20">
        <v>2012.8737742246349</v>
      </c>
      <c r="FW20">
        <v>2868.6593832529661</v>
      </c>
      <c r="FX20">
        <v>2267.3478578101422</v>
      </c>
      <c r="FY20">
        <v>2809.4423679951001</v>
      </c>
      <c r="FZ20">
        <v>2748.6130324750134</v>
      </c>
      <c r="GA20">
        <v>706.87082413250857</v>
      </c>
      <c r="GB20">
        <v>1432.115038164651</v>
      </c>
      <c r="GC20">
        <v>2889.4872385489634</v>
      </c>
      <c r="GD20">
        <v>985.16107322471714</v>
      </c>
      <c r="GE20">
        <v>0</v>
      </c>
      <c r="GF20">
        <v>0</v>
      </c>
      <c r="GG20">
        <v>568.99382255405601</v>
      </c>
      <c r="GH20">
        <v>0</v>
      </c>
      <c r="GI20">
        <v>0</v>
      </c>
      <c r="GJ20">
        <v>0</v>
      </c>
      <c r="GK20">
        <v>1568.8595070166305</v>
      </c>
      <c r="GL20">
        <v>2532.4526029796993</v>
      </c>
      <c r="GM20">
        <v>2051.2365145392864</v>
      </c>
      <c r="GN20">
        <v>2844.9679585636995</v>
      </c>
      <c r="GO20">
        <v>2935.6896217716012</v>
      </c>
      <c r="GP20">
        <v>1748.9351361526324</v>
      </c>
      <c r="GQ20">
        <v>0</v>
      </c>
      <c r="GR20">
        <v>1529.2820384743573</v>
      </c>
      <c r="GS20">
        <v>1553.9317953393665</v>
      </c>
      <c r="GT20">
        <v>0</v>
      </c>
      <c r="GU20">
        <v>0</v>
      </c>
      <c r="GV20">
        <v>2676.8519592924104</v>
      </c>
      <c r="GW20">
        <v>2618.3578667430629</v>
      </c>
      <c r="GX20">
        <v>2352.3630648062299</v>
      </c>
      <c r="GY20">
        <v>2640.2710956899841</v>
      </c>
      <c r="GZ20">
        <v>2248.8228318396405</v>
      </c>
      <c r="HA20">
        <v>2577.2209934464022</v>
      </c>
      <c r="HB20">
        <v>2080.8436777509237</v>
      </c>
      <c r="HC20">
        <v>1058.7107991736948</v>
      </c>
      <c r="HD20">
        <v>1619.6878523342157</v>
      </c>
      <c r="HE20">
        <v>993.62486146042306</v>
      </c>
      <c r="HF20">
        <v>1236.4979059875654</v>
      </c>
      <c r="HG20">
        <v>2401.2420211702788</v>
      </c>
      <c r="HH20">
        <v>1249.0115972392487</v>
      </c>
      <c r="HI20">
        <v>1345.6522630213315</v>
      </c>
      <c r="HJ20">
        <v>3161.2898545434032</v>
      </c>
      <c r="HK20">
        <v>2340.4772419899887</v>
      </c>
      <c r="HL20">
        <v>2424.3525556960408</v>
      </c>
      <c r="HM20">
        <v>2390.2271064859069</v>
      </c>
      <c r="HN20">
        <v>1304.1682901968904</v>
      </c>
      <c r="HO20">
        <v>2502.9034238248933</v>
      </c>
      <c r="HP20">
        <v>1469.5700924764685</v>
      </c>
      <c r="HQ20">
        <v>1267.9381233853683</v>
      </c>
      <c r="HR20">
        <v>2272.4000466200578</v>
      </c>
      <c r="HS20">
        <v>2528.7399070917463</v>
      </c>
      <c r="HT20">
        <v>1555.877127788787</v>
      </c>
      <c r="HU20">
        <v>0</v>
      </c>
      <c r="HV20">
        <v>3807.1616117432109</v>
      </c>
      <c r="HW20">
        <v>2040.1484869670651</v>
      </c>
      <c r="HX20">
        <v>719.32914680290025</v>
      </c>
      <c r="HY20">
        <v>583.4286814317901</v>
      </c>
      <c r="HZ20">
        <v>45.842228452351534</v>
      </c>
      <c r="IA20">
        <v>378.1074789462827</v>
      </c>
      <c r="IB20">
        <v>48.503310703904091</v>
      </c>
      <c r="IC20">
        <v>0</v>
      </c>
      <c r="ID20">
        <v>1066.5205541214914</v>
      </c>
      <c r="IE20">
        <v>923.95530967329285</v>
      </c>
      <c r="IF20">
        <v>895.66090366839012</v>
      </c>
      <c r="IG20">
        <v>2343.7387918638915</v>
      </c>
      <c r="IH20">
        <v>2367.7437690922111</v>
      </c>
      <c r="II20">
        <v>1908.0359804659618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3208.5003290965169</v>
      </c>
      <c r="IV20">
        <v>2260.0356363764249</v>
      </c>
      <c r="IW20">
        <v>2986.8202676064002</v>
      </c>
      <c r="IX20">
        <v>3016.5143955732347</v>
      </c>
      <c r="IY20">
        <v>2141.0555979837713</v>
      </c>
      <c r="IZ20">
        <v>1879.4175840652217</v>
      </c>
      <c r="JA20">
        <v>1405.3850316843145</v>
      </c>
      <c r="JB20">
        <v>1469.8313762221976</v>
      </c>
      <c r="JC20">
        <v>2698.1320534011325</v>
      </c>
      <c r="JD20">
        <v>3518.1640547442794</v>
      </c>
      <c r="JE20">
        <v>2909.1705785711929</v>
      </c>
      <c r="JF20">
        <v>2477.0214651747319</v>
      </c>
      <c r="JG20">
        <v>1700.5167097444491</v>
      </c>
      <c r="JH20">
        <v>2629.7039067345136</v>
      </c>
      <c r="JI20">
        <v>1311.6553197300548</v>
      </c>
      <c r="JJ20">
        <v>0</v>
      </c>
      <c r="JK20">
        <v>1874.9565977455709</v>
      </c>
      <c r="JL20">
        <v>1039.7916164202641</v>
      </c>
      <c r="JM20">
        <v>1475.2627746606954</v>
      </c>
      <c r="JN20">
        <v>2108.5074177454826</v>
      </c>
      <c r="JO20">
        <v>3003.0793753944536</v>
      </c>
      <c r="JP20">
        <v>2657.2093921529654</v>
      </c>
      <c r="JQ20">
        <v>2210.3212906595759</v>
      </c>
      <c r="JR20">
        <v>1873.8522200206598</v>
      </c>
      <c r="JS20">
        <v>1156.0059429960081</v>
      </c>
      <c r="JT20">
        <v>1599.4696864582777</v>
      </c>
      <c r="JU20">
        <v>3160.4864866735065</v>
      </c>
      <c r="JV20">
        <v>2342.5648331047687</v>
      </c>
      <c r="JW20">
        <v>2490.0748054067876</v>
      </c>
      <c r="JX20">
        <v>2070.3186278425919</v>
      </c>
      <c r="JY20">
        <v>1512.1700840256713</v>
      </c>
      <c r="JZ20">
        <v>1462.9533551488921</v>
      </c>
      <c r="KA20">
        <v>1532.9782799314216</v>
      </c>
      <c r="KB20">
        <v>1394.9628472513268</v>
      </c>
      <c r="KC20">
        <v>1052.2711858128721</v>
      </c>
      <c r="KD20">
        <v>2891.1467317633605</v>
      </c>
      <c r="KE20">
        <v>837.64048337714587</v>
      </c>
      <c r="KF20">
        <v>1198.7572035881858</v>
      </c>
      <c r="KG20">
        <v>621.92210986144039</v>
      </c>
      <c r="KH20">
        <v>527.45227017300863</v>
      </c>
      <c r="KI20">
        <v>0</v>
      </c>
      <c r="KJ20">
        <v>0</v>
      </c>
      <c r="KK20">
        <v>0</v>
      </c>
      <c r="KL20">
        <v>1111.6957493333907</v>
      </c>
      <c r="KM20">
        <v>726.23382475248263</v>
      </c>
      <c r="KN20">
        <v>1068.6308890252212</v>
      </c>
      <c r="KO20">
        <v>1192.9784967915443</v>
      </c>
      <c r="KP20">
        <f t="shared" si="0"/>
        <v>1150.1582659291103</v>
      </c>
    </row>
    <row r="21" spans="1:302" x14ac:dyDescent="0.25">
      <c r="A21" t="s">
        <v>198</v>
      </c>
      <c r="B21">
        <v>3200.3132029392236</v>
      </c>
      <c r="C21">
        <v>2731.1050281102648</v>
      </c>
      <c r="D21">
        <v>2656.9281808405976</v>
      </c>
      <c r="E21">
        <v>3018.081125797713</v>
      </c>
      <c r="F21">
        <v>3375.7968104263555</v>
      </c>
      <c r="G21">
        <v>3407.4061279881562</v>
      </c>
      <c r="H21">
        <v>3440.7640989837873</v>
      </c>
      <c r="I21">
        <v>3345.9536538306938</v>
      </c>
      <c r="J21">
        <v>3418.129536380226</v>
      </c>
      <c r="K21">
        <v>3270.7768393955957</v>
      </c>
      <c r="L21">
        <v>3263.7017867628556</v>
      </c>
      <c r="M21">
        <v>3009.6230199128559</v>
      </c>
      <c r="N21">
        <v>3153.3319671291265</v>
      </c>
      <c r="O21">
        <v>3315.9464764713202</v>
      </c>
      <c r="P21">
        <v>3161.0816247795415</v>
      </c>
      <c r="Q21">
        <v>3286.9962897548953</v>
      </c>
      <c r="R21">
        <v>3361.273752598162</v>
      </c>
      <c r="S21">
        <v>3217.1178911428997</v>
      </c>
      <c r="T21">
        <v>3147.6647544901998</v>
      </c>
      <c r="U21">
        <v>3223.5495985659463</v>
      </c>
      <c r="V21">
        <v>3169.249027288849</v>
      </c>
      <c r="W21">
        <v>3104.530158256196</v>
      </c>
      <c r="X21">
        <v>2719.9163696743885</v>
      </c>
      <c r="Y21">
        <v>2661.3773211290945</v>
      </c>
      <c r="Z21">
        <v>2854.4172760101328</v>
      </c>
      <c r="AA21">
        <v>2963.7854415783249</v>
      </c>
      <c r="AB21">
        <v>3310.582321061484</v>
      </c>
      <c r="AC21">
        <v>3323.8999079526393</v>
      </c>
      <c r="AD21">
        <v>3398.8210019109702</v>
      </c>
      <c r="AE21">
        <v>3367.4725353117424</v>
      </c>
      <c r="AF21">
        <v>3375.3199389507731</v>
      </c>
      <c r="AG21">
        <v>3310.4332747284507</v>
      </c>
      <c r="AH21">
        <v>3431.3822301729274</v>
      </c>
      <c r="AI21">
        <v>3392.4906004264194</v>
      </c>
      <c r="AJ21">
        <v>3077.0280838126282</v>
      </c>
      <c r="AK21">
        <v>2652.9193243076415</v>
      </c>
      <c r="AL21">
        <v>2622.3891042454911</v>
      </c>
      <c r="AM21">
        <v>2822.0748348621955</v>
      </c>
      <c r="AN21">
        <v>3243.2916620924361</v>
      </c>
      <c r="AO21">
        <v>3518.3574550702369</v>
      </c>
      <c r="AP21">
        <v>3478.3049841562542</v>
      </c>
      <c r="AQ21">
        <v>3489.2576679794729</v>
      </c>
      <c r="AR21">
        <v>3471.0092082504325</v>
      </c>
      <c r="AS21">
        <v>3472.812120045392</v>
      </c>
      <c r="AT21">
        <v>3324.9645373105768</v>
      </c>
      <c r="AU21">
        <v>3465.3884132304829</v>
      </c>
      <c r="AV21">
        <v>3551.6323805227798</v>
      </c>
      <c r="AW21">
        <v>3234.3387754592959</v>
      </c>
      <c r="AX21">
        <v>3210.5836419256157</v>
      </c>
      <c r="AY21">
        <v>3285.9619997659729</v>
      </c>
      <c r="AZ21">
        <v>3493.3945313386757</v>
      </c>
      <c r="BA21">
        <v>3446.8023914411579</v>
      </c>
      <c r="BB21">
        <v>3475.0751251241113</v>
      </c>
      <c r="BC21">
        <v>3377.7453718664883</v>
      </c>
      <c r="BD21">
        <v>3519.2804885074024</v>
      </c>
      <c r="BE21">
        <v>3512.8572338320159</v>
      </c>
      <c r="BF21">
        <v>3515.5933423981469</v>
      </c>
      <c r="BG21">
        <v>3577.1416110775212</v>
      </c>
      <c r="BH21">
        <v>3511.5754129599623</v>
      </c>
      <c r="BI21">
        <v>3396.7077130687812</v>
      </c>
      <c r="BJ21">
        <v>3138.1459429132478</v>
      </c>
      <c r="BK21">
        <v>3165.0796034845298</v>
      </c>
      <c r="BL21">
        <v>2485.778080636002</v>
      </c>
      <c r="BM21">
        <v>2576.5763390015459</v>
      </c>
      <c r="BN21">
        <v>2858.2052101915115</v>
      </c>
      <c r="BO21">
        <v>2908.1244149434087</v>
      </c>
      <c r="BP21">
        <v>3004.4041032907726</v>
      </c>
      <c r="BQ21">
        <v>2984.5294599018007</v>
      </c>
      <c r="BR21">
        <v>3102.4677055566949</v>
      </c>
      <c r="BS21">
        <v>3324.4665576260295</v>
      </c>
      <c r="BT21">
        <v>3265.0219894188231</v>
      </c>
      <c r="BU21">
        <v>3126.4052461775846</v>
      </c>
      <c r="BV21">
        <v>2812.8957612848321</v>
      </c>
      <c r="BW21">
        <v>2895.3521791930916</v>
      </c>
      <c r="BX21">
        <v>2813.4664836180268</v>
      </c>
      <c r="BY21">
        <v>3416.7809898762653</v>
      </c>
      <c r="BZ21">
        <v>3211.7201945239485</v>
      </c>
      <c r="CA21">
        <v>3288.2382316222365</v>
      </c>
      <c r="CB21">
        <v>3131.619519572233</v>
      </c>
      <c r="CC21">
        <v>3255.4070962321462</v>
      </c>
      <c r="CD21">
        <v>3266.7928366100305</v>
      </c>
      <c r="CE21">
        <v>3244.8173341114107</v>
      </c>
      <c r="CF21">
        <v>3152.5717408906885</v>
      </c>
      <c r="CG21">
        <v>3025.5996378424911</v>
      </c>
      <c r="CH21">
        <v>2919.2221587558961</v>
      </c>
      <c r="CI21">
        <v>2995.3489277451499</v>
      </c>
      <c r="CJ21">
        <v>2892.7510909919883</v>
      </c>
      <c r="CK21">
        <v>2985.8908243682763</v>
      </c>
      <c r="CL21">
        <v>3186.9071019296489</v>
      </c>
      <c r="CM21">
        <v>3084.1636326566277</v>
      </c>
      <c r="CN21">
        <v>3097.0243084046415</v>
      </c>
      <c r="CO21">
        <v>3224.6166262001984</v>
      </c>
      <c r="CP21">
        <v>3266.1800912160797</v>
      </c>
      <c r="CQ21">
        <v>3145.8980242286525</v>
      </c>
      <c r="CR21">
        <v>3202.4946693483753</v>
      </c>
      <c r="CS21">
        <v>2988.2649018232819</v>
      </c>
      <c r="CT21">
        <v>2948.9773679798827</v>
      </c>
      <c r="CU21">
        <v>2873.5317285203655</v>
      </c>
      <c r="CV21">
        <v>3016.5620330012453</v>
      </c>
      <c r="CW21">
        <v>3238.5268583830712</v>
      </c>
      <c r="CX21">
        <v>3273.5107794163341</v>
      </c>
      <c r="CY21">
        <v>3464.0069080274302</v>
      </c>
      <c r="CZ21">
        <v>3312.8082924808396</v>
      </c>
      <c r="DA21">
        <v>3135.9867917690171</v>
      </c>
      <c r="DB21">
        <v>3116.411893291749</v>
      </c>
      <c r="DC21">
        <v>3093.4845440494591</v>
      </c>
      <c r="DD21">
        <v>3055.33858539218</v>
      </c>
      <c r="DE21">
        <v>3137.2775899377875</v>
      </c>
      <c r="DF21">
        <v>2749.1334642183469</v>
      </c>
      <c r="DG21">
        <v>2722.1919431279621</v>
      </c>
      <c r="DH21">
        <v>2597.114747436859</v>
      </c>
      <c r="DI21">
        <v>3197.5277685144806</v>
      </c>
      <c r="DJ21">
        <v>3077.8846241718074</v>
      </c>
      <c r="DK21">
        <v>3136.582983867921</v>
      </c>
      <c r="DL21">
        <v>3176.3352700834253</v>
      </c>
      <c r="DM21">
        <v>3165.2343281450808</v>
      </c>
      <c r="DN21">
        <v>3153.9583149342047</v>
      </c>
      <c r="DO21">
        <v>2886.6794440800268</v>
      </c>
      <c r="DP21">
        <v>2955.4394305969727</v>
      </c>
      <c r="DQ21">
        <v>3042.3951630265769</v>
      </c>
      <c r="DR21">
        <v>2844.5823967406577</v>
      </c>
      <c r="DS21">
        <v>2729.173324914394</v>
      </c>
      <c r="DT21">
        <v>2714.1680168016801</v>
      </c>
      <c r="DU21">
        <v>3243.7719949046009</v>
      </c>
      <c r="DV21">
        <v>3261.748642402416</v>
      </c>
      <c r="DW21">
        <v>3240.860488721235</v>
      </c>
      <c r="DX21">
        <v>3278.4566002868487</v>
      </c>
      <c r="DY21">
        <v>3368.0620835016152</v>
      </c>
      <c r="DZ21">
        <v>3306.4818461709147</v>
      </c>
      <c r="EA21">
        <v>3099.0911388140162</v>
      </c>
      <c r="EB21">
        <v>3018.9680172768412</v>
      </c>
      <c r="EC21">
        <v>2847.6518894912679</v>
      </c>
      <c r="ED21">
        <v>2756.7927049391692</v>
      </c>
      <c r="EE21">
        <v>3024.6340551617195</v>
      </c>
      <c r="EF21">
        <v>2842.345767575323</v>
      </c>
      <c r="EG21">
        <v>3296.2657381389818</v>
      </c>
      <c r="EH21">
        <v>3309.4118157800076</v>
      </c>
      <c r="EI21">
        <v>3293.2551184878316</v>
      </c>
      <c r="EJ21">
        <v>3285.7835321916828</v>
      </c>
      <c r="EK21">
        <v>3274.9856264421896</v>
      </c>
      <c r="EL21">
        <v>3256.4805508773834</v>
      </c>
      <c r="EM21">
        <v>3119.9431104599007</v>
      </c>
      <c r="EN21">
        <v>2987.1460718380476</v>
      </c>
      <c r="EO21">
        <v>2879.5661981787184</v>
      </c>
      <c r="EP21">
        <v>2805.5617142557394</v>
      </c>
      <c r="EQ21">
        <v>2820.7328343898153</v>
      </c>
      <c r="ER21">
        <v>2886.5344420081447</v>
      </c>
      <c r="ES21">
        <v>3599.6869961354387</v>
      </c>
      <c r="ET21">
        <v>3505.1590614467204</v>
      </c>
      <c r="EU21">
        <v>3347.571817100119</v>
      </c>
      <c r="EV21">
        <v>3198.2019408433353</v>
      </c>
      <c r="EW21">
        <v>3226.6852670688122</v>
      </c>
      <c r="EX21">
        <v>3086.5697735100721</v>
      </c>
      <c r="EY21">
        <v>3147.7003577487644</v>
      </c>
      <c r="EZ21">
        <v>2725.1169452427771</v>
      </c>
      <c r="FA21">
        <v>2679.8119855259538</v>
      </c>
      <c r="FB21">
        <v>2998.6657408175111</v>
      </c>
      <c r="FC21">
        <v>2932.7684971098265</v>
      </c>
      <c r="FD21">
        <v>3084.0607366468271</v>
      </c>
      <c r="FE21">
        <v>3158.9705555650489</v>
      </c>
      <c r="FF21">
        <v>3059.6571737832187</v>
      </c>
      <c r="FG21">
        <v>3162.2566304108054</v>
      </c>
      <c r="FH21">
        <v>3214.692354409879</v>
      </c>
      <c r="FI21">
        <v>3241.0948013431062</v>
      </c>
      <c r="FJ21">
        <v>3262.5528514509992</v>
      </c>
      <c r="FK21">
        <v>3467.2618585728696</v>
      </c>
      <c r="FL21">
        <v>3245.8315166409029</v>
      </c>
      <c r="FM21">
        <v>3352.4748731278623</v>
      </c>
      <c r="FN21">
        <v>3298.3779492627573</v>
      </c>
      <c r="FO21">
        <v>3331.5683031962481</v>
      </c>
      <c r="FP21">
        <v>3581.5447588187258</v>
      </c>
      <c r="FQ21">
        <v>3479.5826186392223</v>
      </c>
      <c r="FR21">
        <v>3369.3055917339589</v>
      </c>
      <c r="FS21">
        <v>3379.4775096148487</v>
      </c>
      <c r="FT21">
        <v>3384.3825656884446</v>
      </c>
      <c r="FU21">
        <v>3425.8601981203965</v>
      </c>
      <c r="FV21">
        <v>3446.6403956194677</v>
      </c>
      <c r="FW21">
        <v>3517.0456602140384</v>
      </c>
      <c r="FX21">
        <v>3612.0243511503581</v>
      </c>
      <c r="FY21">
        <v>3516.1221513131804</v>
      </c>
      <c r="FZ21">
        <v>3354.9164972314929</v>
      </c>
      <c r="GA21">
        <v>3132.6224675742315</v>
      </c>
      <c r="GB21">
        <v>3209.9433036477722</v>
      </c>
      <c r="GC21">
        <v>3375.9094930750116</v>
      </c>
      <c r="GD21">
        <v>3289.0599809772912</v>
      </c>
      <c r="GE21">
        <v>3320.435263477113</v>
      </c>
      <c r="GF21">
        <v>3320.8724968402503</v>
      </c>
      <c r="GG21">
        <v>3275.8720874542014</v>
      </c>
      <c r="GH21">
        <v>3308.0378962630989</v>
      </c>
      <c r="GI21">
        <v>3432.049828799898</v>
      </c>
      <c r="GJ21">
        <v>3348.5564044629755</v>
      </c>
      <c r="GK21">
        <v>3239.0909030447328</v>
      </c>
      <c r="GL21">
        <v>3316.5347821994214</v>
      </c>
      <c r="GM21">
        <v>3348.2479135797776</v>
      </c>
      <c r="GN21">
        <v>3353.7039511782264</v>
      </c>
      <c r="GO21">
        <v>3446.8051732766171</v>
      </c>
      <c r="GP21">
        <v>3414.7260373746203</v>
      </c>
      <c r="GQ21">
        <v>3407.7037794883454</v>
      </c>
      <c r="GR21">
        <v>3470.6937601416139</v>
      </c>
      <c r="GS21">
        <v>3440.1502169413261</v>
      </c>
      <c r="GT21">
        <v>3453.1399778470204</v>
      </c>
      <c r="GU21">
        <v>3737.9291906241742</v>
      </c>
      <c r="GV21">
        <v>3480.4630112403147</v>
      </c>
      <c r="GW21">
        <v>3387.7119731824641</v>
      </c>
      <c r="GX21">
        <v>3575.5758645253209</v>
      </c>
      <c r="GY21">
        <v>4234.8663858923201</v>
      </c>
      <c r="GZ21">
        <v>3546.8092225109904</v>
      </c>
      <c r="HA21">
        <v>3578.4913096200485</v>
      </c>
      <c r="HB21">
        <v>3791.712070723398</v>
      </c>
      <c r="HC21">
        <v>3914.9021385093806</v>
      </c>
      <c r="HD21">
        <v>3856.1694563338788</v>
      </c>
      <c r="HE21">
        <v>3796.3541666666665</v>
      </c>
      <c r="HF21">
        <v>3800.4054775031127</v>
      </c>
      <c r="HG21">
        <v>3794.939500116795</v>
      </c>
      <c r="HH21">
        <v>3615.4247291149986</v>
      </c>
      <c r="HI21">
        <v>3546.4246586011741</v>
      </c>
      <c r="HJ21">
        <v>3725.0017533752471</v>
      </c>
      <c r="HK21">
        <v>3685.9703531944842</v>
      </c>
      <c r="HL21">
        <v>3770.5147165434246</v>
      </c>
      <c r="HM21">
        <v>3704.9702179282604</v>
      </c>
      <c r="HN21">
        <v>3784.5532730048189</v>
      </c>
      <c r="HO21">
        <v>3741.3611207194745</v>
      </c>
      <c r="HP21">
        <v>3859.5411204481788</v>
      </c>
      <c r="HQ21">
        <v>3912.1887154918886</v>
      </c>
      <c r="HR21">
        <v>3931.1691780182873</v>
      </c>
      <c r="HS21">
        <v>3926.4928831731281</v>
      </c>
      <c r="HT21">
        <v>3530.7562761394956</v>
      </c>
      <c r="HU21">
        <v>3567.9064811269423</v>
      </c>
      <c r="HV21">
        <v>4272.1579885171259</v>
      </c>
      <c r="HW21">
        <v>3719.0080523402112</v>
      </c>
      <c r="HX21">
        <v>3815.6266889206804</v>
      </c>
      <c r="HY21">
        <v>3564.0780866998011</v>
      </c>
      <c r="HZ21">
        <v>3588.5450120670362</v>
      </c>
      <c r="IA21">
        <v>3580.4149744261986</v>
      </c>
      <c r="IB21">
        <v>3650.388191996683</v>
      </c>
      <c r="IC21">
        <v>3695.1313367279936</v>
      </c>
      <c r="ID21">
        <v>3710.8104350491535</v>
      </c>
      <c r="IE21">
        <v>3612.6275880906851</v>
      </c>
      <c r="IF21">
        <v>3654.298176635376</v>
      </c>
      <c r="IG21">
        <v>3922.7411373407967</v>
      </c>
      <c r="IH21">
        <v>3910.589062959385</v>
      </c>
      <c r="II21">
        <v>3905.1955007315337</v>
      </c>
      <c r="IJ21">
        <v>3837.4648959566912</v>
      </c>
      <c r="IK21">
        <v>3820.5100752487251</v>
      </c>
      <c r="IL21">
        <v>3725.7900937322961</v>
      </c>
      <c r="IM21">
        <v>3818.26307988191</v>
      </c>
      <c r="IN21">
        <v>3714.6281781023918</v>
      </c>
      <c r="IO21">
        <v>3716.4626484432129</v>
      </c>
      <c r="IP21">
        <v>3874.3589283024116</v>
      </c>
      <c r="IQ21">
        <v>4080.3247302041345</v>
      </c>
      <c r="IR21">
        <v>4151.7286250939151</v>
      </c>
      <c r="IS21">
        <v>4013.8848312911209</v>
      </c>
      <c r="IT21">
        <v>3729.324190521229</v>
      </c>
      <c r="IU21">
        <v>3594.5078892712113</v>
      </c>
      <c r="IV21">
        <v>4088.4768713954459</v>
      </c>
      <c r="IW21">
        <v>3692.8278453866892</v>
      </c>
      <c r="IX21">
        <v>3674.6271663696007</v>
      </c>
      <c r="IY21">
        <v>3689.7342921158961</v>
      </c>
      <c r="IZ21">
        <v>3832.9457829575927</v>
      </c>
      <c r="JA21">
        <v>3593.602294921875</v>
      </c>
      <c r="JB21">
        <v>3553.5223904977479</v>
      </c>
      <c r="JC21">
        <v>4012.1556314678992</v>
      </c>
      <c r="JD21">
        <v>3985.0109190634994</v>
      </c>
      <c r="JE21">
        <v>3751.2310986078646</v>
      </c>
      <c r="JF21">
        <v>3346.1704324495422</v>
      </c>
      <c r="JG21">
        <v>3262.3997532387416</v>
      </c>
      <c r="JH21">
        <v>3714.602808756712</v>
      </c>
      <c r="JI21">
        <v>3444.0000728544364</v>
      </c>
      <c r="JJ21">
        <v>3238.20673763377</v>
      </c>
      <c r="JK21">
        <v>3462.9656577079754</v>
      </c>
      <c r="JL21">
        <v>3513.1387274467238</v>
      </c>
      <c r="JM21">
        <v>3505.9062905317769</v>
      </c>
      <c r="JN21">
        <v>3418.7831987750551</v>
      </c>
      <c r="JO21">
        <v>3440.5277247830636</v>
      </c>
      <c r="JP21">
        <v>3474.1743881118882</v>
      </c>
      <c r="JQ21">
        <v>3196.5901105493185</v>
      </c>
      <c r="JR21">
        <v>3004.9490375618234</v>
      </c>
      <c r="JS21">
        <v>2876.472974174334</v>
      </c>
      <c r="JT21">
        <v>2978.8776510655866</v>
      </c>
      <c r="JU21">
        <v>3168.8342779862933</v>
      </c>
      <c r="JV21">
        <v>3158.789367929061</v>
      </c>
      <c r="JW21">
        <v>3331.2455141058226</v>
      </c>
      <c r="JX21">
        <v>3452.5013396030404</v>
      </c>
      <c r="JY21">
        <v>3444.2630359212053</v>
      </c>
      <c r="JZ21">
        <v>3463.897286133365</v>
      </c>
      <c r="KA21">
        <v>4035.0532007170532</v>
      </c>
      <c r="KB21">
        <v>3364.0102907708178</v>
      </c>
      <c r="KC21">
        <v>2932.6773628233018</v>
      </c>
      <c r="KD21">
        <v>3116.4318012984077</v>
      </c>
      <c r="KE21">
        <v>2873.3834439033953</v>
      </c>
      <c r="KF21">
        <v>3172.0871641365547</v>
      </c>
      <c r="KG21">
        <v>3648.2385287136044</v>
      </c>
      <c r="KH21">
        <v>3305.3101181277671</v>
      </c>
      <c r="KI21">
        <v>3478.7992942998208</v>
      </c>
      <c r="KJ21">
        <v>3579.2508347005978</v>
      </c>
      <c r="KK21">
        <v>3689.8283247514205</v>
      </c>
      <c r="KL21">
        <v>3766.4337550647269</v>
      </c>
      <c r="KM21">
        <v>3615.535732978421</v>
      </c>
      <c r="KN21">
        <v>3643.965372745171</v>
      </c>
      <c r="KO21">
        <v>3500.9934060471369</v>
      </c>
      <c r="KP21">
        <f t="shared" si="0"/>
        <v>3330.5566104453551</v>
      </c>
    </row>
    <row r="22" spans="1:302" x14ac:dyDescent="0.25">
      <c r="A22" t="s">
        <v>589</v>
      </c>
      <c r="B22">
        <v>3200.3132029392236</v>
      </c>
      <c r="C22">
        <v>2731.1050281102648</v>
      </c>
      <c r="D22">
        <v>2656.9281808405976</v>
      </c>
      <c r="E22">
        <v>3018.081125797713</v>
      </c>
      <c r="F22">
        <v>3375.7968104263555</v>
      </c>
      <c r="G22">
        <v>3407.4061279881562</v>
      </c>
      <c r="H22">
        <v>3440.7640989837873</v>
      </c>
      <c r="I22">
        <v>3345.9536538306938</v>
      </c>
      <c r="J22">
        <v>3418.129536380226</v>
      </c>
      <c r="K22">
        <v>3270.7768393955957</v>
      </c>
      <c r="L22">
        <v>3263.7017867628556</v>
      </c>
      <c r="M22">
        <v>3009.6230199128559</v>
      </c>
      <c r="N22">
        <v>3153.3319671291265</v>
      </c>
      <c r="O22">
        <v>3315.9464764713202</v>
      </c>
      <c r="P22">
        <v>3161.0816247795415</v>
      </c>
      <c r="Q22">
        <v>3286.9962897548953</v>
      </c>
      <c r="R22">
        <v>3361.273752598162</v>
      </c>
      <c r="S22">
        <v>3217.1178911428997</v>
      </c>
      <c r="T22">
        <v>3147.6647544901998</v>
      </c>
      <c r="U22">
        <v>3223.5495985659463</v>
      </c>
      <c r="V22">
        <v>3169.249027288849</v>
      </c>
      <c r="W22">
        <v>3104.530158256196</v>
      </c>
      <c r="X22">
        <v>2719.9163696743885</v>
      </c>
      <c r="Y22">
        <v>2661.3773211290945</v>
      </c>
      <c r="Z22">
        <v>2854.4172760101328</v>
      </c>
      <c r="AA22">
        <v>2963.7854415783249</v>
      </c>
      <c r="AB22">
        <v>3310.582321061484</v>
      </c>
      <c r="AC22">
        <v>3323.8999079526393</v>
      </c>
      <c r="AD22">
        <v>3398.8210019109702</v>
      </c>
      <c r="AE22">
        <v>3367.4725353117424</v>
      </c>
      <c r="AF22">
        <v>3375.3199389507731</v>
      </c>
      <c r="AG22">
        <v>3310.4332747284507</v>
      </c>
      <c r="AH22">
        <v>3431.3822301729274</v>
      </c>
      <c r="AI22">
        <v>3392.4906004264194</v>
      </c>
      <c r="AJ22">
        <v>3077.0280838126282</v>
      </c>
      <c r="AK22">
        <v>2652.9193243076415</v>
      </c>
      <c r="AL22">
        <v>2622.3891042454911</v>
      </c>
      <c r="AM22">
        <v>2822.0748348621955</v>
      </c>
      <c r="AN22">
        <v>3243.2916620924361</v>
      </c>
      <c r="AO22">
        <v>3518.3574550702369</v>
      </c>
      <c r="AP22">
        <v>3478.3049841562542</v>
      </c>
      <c r="AQ22">
        <v>3489.2576679794729</v>
      </c>
      <c r="AR22">
        <v>3471.0092082504325</v>
      </c>
      <c r="AS22">
        <v>3472.812120045392</v>
      </c>
      <c r="AT22">
        <v>3324.9645373105768</v>
      </c>
      <c r="AU22">
        <v>3465.3884132304829</v>
      </c>
      <c r="AV22">
        <v>3551.6323805227798</v>
      </c>
      <c r="AW22">
        <v>3234.3387754592959</v>
      </c>
      <c r="AX22">
        <v>3210.5836419256157</v>
      </c>
      <c r="AY22">
        <v>3285.9619997659729</v>
      </c>
      <c r="AZ22">
        <v>3493.3945313386757</v>
      </c>
      <c r="BA22">
        <v>3446.8023914411579</v>
      </c>
      <c r="BB22">
        <v>3475.0751251241113</v>
      </c>
      <c r="BC22">
        <v>3377.7453718664883</v>
      </c>
      <c r="BD22">
        <v>3519.2804885074024</v>
      </c>
      <c r="BE22">
        <v>3512.8572338320159</v>
      </c>
      <c r="BF22">
        <v>3515.5933423981469</v>
      </c>
      <c r="BG22">
        <v>3577.1416110775212</v>
      </c>
      <c r="BH22">
        <v>3511.5754129599623</v>
      </c>
      <c r="BI22">
        <v>3396.7077130687812</v>
      </c>
      <c r="BJ22">
        <v>3138.1459429132478</v>
      </c>
      <c r="BK22">
        <v>3165.0796034845298</v>
      </c>
      <c r="BL22">
        <v>2485.778080636002</v>
      </c>
      <c r="BM22">
        <v>2576.5763390015459</v>
      </c>
      <c r="BN22">
        <v>2858.2052101915115</v>
      </c>
      <c r="BO22">
        <v>2908.1244149434087</v>
      </c>
      <c r="BP22">
        <v>3004.4041032907726</v>
      </c>
      <c r="BQ22">
        <v>2984.5294599018007</v>
      </c>
      <c r="BR22">
        <v>3102.4677055566949</v>
      </c>
      <c r="BS22">
        <v>3324.4665576260295</v>
      </c>
      <c r="BT22">
        <v>3265.0219894188231</v>
      </c>
      <c r="BU22">
        <v>3126.4052461775846</v>
      </c>
      <c r="BV22">
        <v>2812.8957612848321</v>
      </c>
      <c r="BW22">
        <v>2895.3521791930916</v>
      </c>
      <c r="BX22">
        <v>2813.4664836180268</v>
      </c>
      <c r="BY22">
        <v>3416.7809898762653</v>
      </c>
      <c r="BZ22">
        <v>3211.7201945239485</v>
      </c>
      <c r="CA22">
        <v>3288.2382316222365</v>
      </c>
      <c r="CB22">
        <v>3131.619519572233</v>
      </c>
      <c r="CC22">
        <v>3255.4070962321462</v>
      </c>
      <c r="CD22">
        <v>3266.7928366100305</v>
      </c>
      <c r="CE22">
        <v>3244.8173341114107</v>
      </c>
      <c r="CF22">
        <v>3152.5717408906885</v>
      </c>
      <c r="CG22">
        <v>3025.5996378424911</v>
      </c>
      <c r="CH22">
        <v>2919.2221587558961</v>
      </c>
      <c r="CI22">
        <v>2995.3489277451499</v>
      </c>
      <c r="CJ22">
        <v>2892.7510909919883</v>
      </c>
      <c r="CK22">
        <v>2985.8908243682763</v>
      </c>
      <c r="CL22">
        <v>3186.9071019296489</v>
      </c>
      <c r="CM22">
        <v>3084.1636326566277</v>
      </c>
      <c r="CN22">
        <v>3097.0243084046415</v>
      </c>
      <c r="CO22">
        <v>3224.6166262001984</v>
      </c>
      <c r="CP22">
        <v>3266.1800912160797</v>
      </c>
      <c r="CQ22">
        <v>3145.8980242286525</v>
      </c>
      <c r="CR22">
        <v>3202.4946693483753</v>
      </c>
      <c r="CS22">
        <v>2988.2649018232819</v>
      </c>
      <c r="CT22">
        <v>2948.9773679798827</v>
      </c>
      <c r="CU22">
        <v>2873.5317285203655</v>
      </c>
      <c r="CV22">
        <v>3016.5620330012453</v>
      </c>
      <c r="CW22">
        <v>3238.5268583830712</v>
      </c>
      <c r="CX22">
        <v>3273.5107794163341</v>
      </c>
      <c r="CY22">
        <v>3464.0069080274302</v>
      </c>
      <c r="CZ22">
        <v>3312.8082924808396</v>
      </c>
      <c r="DA22">
        <v>3135.9867917690171</v>
      </c>
      <c r="DB22">
        <v>3116.411893291749</v>
      </c>
      <c r="DC22">
        <v>3093.4845440494591</v>
      </c>
      <c r="DD22">
        <v>3055.33858539218</v>
      </c>
      <c r="DE22">
        <v>3137.2775899377875</v>
      </c>
      <c r="DF22">
        <v>2749.1334642183469</v>
      </c>
      <c r="DG22">
        <v>2722.1919431279621</v>
      </c>
      <c r="DH22">
        <v>2597.114747436859</v>
      </c>
      <c r="DI22">
        <v>3197.5277685144806</v>
      </c>
      <c r="DJ22">
        <v>3077.8846241718074</v>
      </c>
      <c r="DK22">
        <v>3136.582983867921</v>
      </c>
      <c r="DL22">
        <v>3176.3352700834253</v>
      </c>
      <c r="DM22">
        <v>3165.2343281450808</v>
      </c>
      <c r="DN22">
        <v>3153.9583149342047</v>
      </c>
      <c r="DO22">
        <v>2886.6794440800268</v>
      </c>
      <c r="DP22">
        <v>2955.4394305969727</v>
      </c>
      <c r="DQ22">
        <v>3042.3951630265769</v>
      </c>
      <c r="DR22">
        <v>2844.5823967406577</v>
      </c>
      <c r="DS22">
        <v>2729.173324914394</v>
      </c>
      <c r="DT22">
        <v>2714.1680168016801</v>
      </c>
      <c r="DU22">
        <v>3243.7719949046009</v>
      </c>
      <c r="DV22">
        <v>3261.748642402416</v>
      </c>
      <c r="DW22">
        <v>3240.860488721235</v>
      </c>
      <c r="DX22">
        <v>3278.4566002868487</v>
      </c>
      <c r="DY22">
        <v>3368.0620835016152</v>
      </c>
      <c r="DZ22">
        <v>3306.4818461709147</v>
      </c>
      <c r="EA22">
        <v>3099.0911388140162</v>
      </c>
      <c r="EB22">
        <v>3018.9680172768412</v>
      </c>
      <c r="EC22">
        <v>2847.6518894912679</v>
      </c>
      <c r="ED22">
        <v>2756.7927049391692</v>
      </c>
      <c r="EE22">
        <v>3024.6340551617195</v>
      </c>
      <c r="EF22">
        <v>2842.345767575323</v>
      </c>
      <c r="EG22">
        <v>3296.2657381389818</v>
      </c>
      <c r="EH22">
        <v>3309.4118157800076</v>
      </c>
      <c r="EI22">
        <v>3293.2551184878316</v>
      </c>
      <c r="EJ22">
        <v>3285.7835321916828</v>
      </c>
      <c r="EK22">
        <v>3274.9856264421896</v>
      </c>
      <c r="EL22">
        <v>3256.4805508773834</v>
      </c>
      <c r="EM22">
        <v>3119.9431104599007</v>
      </c>
      <c r="EN22">
        <v>2987.1460718380476</v>
      </c>
      <c r="EO22">
        <v>2879.5661981787184</v>
      </c>
      <c r="EP22">
        <v>2805.5617142557394</v>
      </c>
      <c r="EQ22">
        <v>2820.7328343898153</v>
      </c>
      <c r="ER22">
        <v>2886.5344420081447</v>
      </c>
      <c r="ES22">
        <v>3599.6869961354387</v>
      </c>
      <c r="ET22">
        <v>3505.1590614467204</v>
      </c>
      <c r="EU22">
        <v>3347.571817100119</v>
      </c>
      <c r="EV22">
        <v>3198.2019408433353</v>
      </c>
      <c r="EW22">
        <v>3226.6852670688122</v>
      </c>
      <c r="EX22">
        <v>3086.5697735100721</v>
      </c>
      <c r="EY22">
        <v>3147.7003577487644</v>
      </c>
      <c r="EZ22">
        <v>2725.1169452427771</v>
      </c>
      <c r="FA22">
        <v>2679.8119855259538</v>
      </c>
      <c r="FB22">
        <v>2998.6657408175111</v>
      </c>
      <c r="FC22">
        <v>2932.7684971098265</v>
      </c>
      <c r="FD22">
        <v>3084.0607366468271</v>
      </c>
      <c r="FE22">
        <v>3158.9705555650489</v>
      </c>
      <c r="FF22">
        <v>3059.6571737832187</v>
      </c>
      <c r="FG22">
        <v>3162.2566304108054</v>
      </c>
      <c r="FH22">
        <v>3214.692354409879</v>
      </c>
      <c r="FI22">
        <v>3241.0948013431062</v>
      </c>
      <c r="FJ22">
        <v>3262.5528514509992</v>
      </c>
      <c r="FK22">
        <v>3467.2618585728696</v>
      </c>
      <c r="FL22">
        <v>3245.8315166409029</v>
      </c>
      <c r="FM22">
        <v>3352.4748731278623</v>
      </c>
      <c r="FN22">
        <v>3298.3779492627573</v>
      </c>
      <c r="FO22">
        <v>3331.5683031962481</v>
      </c>
      <c r="FP22">
        <v>3581.5447588187258</v>
      </c>
      <c r="FQ22">
        <v>3479.5826186392223</v>
      </c>
      <c r="FR22">
        <v>3369.3055917339589</v>
      </c>
      <c r="FS22">
        <v>3379.4775096148487</v>
      </c>
      <c r="FT22">
        <v>3384.3825656884446</v>
      </c>
      <c r="FU22">
        <v>3425.8601981203965</v>
      </c>
      <c r="FV22">
        <v>3446.6403956194677</v>
      </c>
      <c r="FW22">
        <v>3517.0456602140384</v>
      </c>
      <c r="FX22">
        <v>3612.0243511503581</v>
      </c>
      <c r="FY22">
        <v>3516.1221513131804</v>
      </c>
      <c r="FZ22">
        <v>3354.9164972314929</v>
      </c>
      <c r="GA22">
        <v>3132.6224675742315</v>
      </c>
      <c r="GB22">
        <v>3209.9433036477722</v>
      </c>
      <c r="GC22">
        <v>3375.9094930750116</v>
      </c>
      <c r="GD22">
        <v>3289.0599809772912</v>
      </c>
      <c r="GE22">
        <v>3320.435263477113</v>
      </c>
      <c r="GF22">
        <v>3320.8724968402503</v>
      </c>
      <c r="GG22">
        <v>3275.8720874542014</v>
      </c>
      <c r="GH22">
        <v>3308.0378962630989</v>
      </c>
      <c r="GI22">
        <v>3432.049828799898</v>
      </c>
      <c r="GJ22">
        <v>3348.5564044629755</v>
      </c>
      <c r="GK22">
        <v>3239.0909030447328</v>
      </c>
      <c r="GL22">
        <v>3316.5347821994214</v>
      </c>
      <c r="GM22">
        <v>3348.2479135797776</v>
      </c>
      <c r="GN22">
        <v>3353.7039511782264</v>
      </c>
      <c r="GO22">
        <v>3446.8051732766171</v>
      </c>
      <c r="GP22">
        <v>3414.7260373746203</v>
      </c>
      <c r="GQ22">
        <v>3407.7037794883454</v>
      </c>
      <c r="GR22">
        <v>3470.6937601416139</v>
      </c>
      <c r="GS22">
        <v>3440.1502169413261</v>
      </c>
      <c r="GT22">
        <v>3453.1399778470204</v>
      </c>
      <c r="GU22">
        <v>3737.9291906241742</v>
      </c>
      <c r="GV22">
        <v>3480.4630112403147</v>
      </c>
      <c r="GW22">
        <v>3387.7119731824641</v>
      </c>
      <c r="GX22">
        <v>3575.5758645253209</v>
      </c>
      <c r="GY22">
        <v>4234.8663858923201</v>
      </c>
      <c r="GZ22">
        <v>3546.8092225109904</v>
      </c>
      <c r="HA22">
        <v>3578.4913096200485</v>
      </c>
      <c r="HB22">
        <v>3791.712070723398</v>
      </c>
      <c r="HC22">
        <v>3914.9021385093806</v>
      </c>
      <c r="HD22">
        <v>3856.1694563338788</v>
      </c>
      <c r="HE22">
        <v>3796.3541666666665</v>
      </c>
      <c r="HF22">
        <v>3800.4054775031127</v>
      </c>
      <c r="HG22">
        <v>3794.939500116795</v>
      </c>
      <c r="HH22">
        <v>3615.4247291149986</v>
      </c>
      <c r="HI22">
        <v>3546.4246586011741</v>
      </c>
      <c r="HJ22">
        <v>3725.0017533752471</v>
      </c>
      <c r="HK22">
        <v>3685.9703531944842</v>
      </c>
      <c r="HL22">
        <v>3770.5147165434246</v>
      </c>
      <c r="HM22">
        <v>3704.9702179282604</v>
      </c>
      <c r="HN22">
        <v>3784.5532730048189</v>
      </c>
      <c r="HO22">
        <v>3741.3611207194745</v>
      </c>
      <c r="HP22">
        <v>3859.5411204481788</v>
      </c>
      <c r="HQ22">
        <v>3912.1887154918886</v>
      </c>
      <c r="HR22">
        <v>3931.1691780182873</v>
      </c>
      <c r="HS22">
        <v>3926.4928831731281</v>
      </c>
      <c r="HT22">
        <v>3530.7562761394956</v>
      </c>
      <c r="HU22">
        <v>3567.9064811269423</v>
      </c>
      <c r="HV22">
        <v>4272.1579885171259</v>
      </c>
      <c r="HW22">
        <v>3719.0080523402112</v>
      </c>
      <c r="HX22">
        <v>3815.6266889206804</v>
      </c>
      <c r="HY22">
        <v>3564.0780866998011</v>
      </c>
      <c r="HZ22">
        <v>3588.5450120670362</v>
      </c>
      <c r="IA22">
        <v>3580.4149744261986</v>
      </c>
      <c r="IB22">
        <v>3650.388191996683</v>
      </c>
      <c r="IC22">
        <v>3695.1313367279936</v>
      </c>
      <c r="ID22">
        <v>3710.8104350491535</v>
      </c>
      <c r="IE22">
        <v>3612.6275880906851</v>
      </c>
      <c r="IF22">
        <v>3654.298176635376</v>
      </c>
      <c r="IG22">
        <v>3922.7411373407967</v>
      </c>
      <c r="IH22">
        <v>3910.589062959385</v>
      </c>
      <c r="II22">
        <v>3905.1955007315337</v>
      </c>
      <c r="IJ22">
        <v>3837.4648959566912</v>
      </c>
      <c r="IK22">
        <v>3820.5100752487251</v>
      </c>
      <c r="IL22">
        <v>3725.7900937322961</v>
      </c>
      <c r="IM22">
        <v>3818.26307988191</v>
      </c>
      <c r="IN22">
        <v>3714.6281781023918</v>
      </c>
      <c r="IO22">
        <v>3716.4626484432129</v>
      </c>
      <c r="IP22">
        <v>3874.3589283024116</v>
      </c>
      <c r="IQ22">
        <v>4080.3247302041345</v>
      </c>
      <c r="IR22">
        <v>4151.7286250939151</v>
      </c>
      <c r="IS22">
        <v>4013.8848312911209</v>
      </c>
      <c r="IT22">
        <v>3729.324190521229</v>
      </c>
      <c r="IU22">
        <v>3594.5078892712113</v>
      </c>
      <c r="IV22">
        <v>4088.4768713954459</v>
      </c>
      <c r="IW22">
        <v>3692.8278453866892</v>
      </c>
      <c r="IX22">
        <v>3674.6271663696007</v>
      </c>
      <c r="IY22">
        <v>3689.7342921158961</v>
      </c>
      <c r="IZ22">
        <v>3832.9457829575927</v>
      </c>
      <c r="JA22">
        <v>3593.602294921875</v>
      </c>
      <c r="JB22">
        <v>3553.5223904977479</v>
      </c>
      <c r="JC22">
        <v>4012.1556314678992</v>
      </c>
      <c r="JD22">
        <v>3985.0109190634994</v>
      </c>
      <c r="JE22">
        <v>3751.2310986078646</v>
      </c>
      <c r="JF22">
        <v>3346.1704324495422</v>
      </c>
      <c r="JG22">
        <v>3262.3997532387416</v>
      </c>
      <c r="JH22">
        <v>3714.602808756712</v>
      </c>
      <c r="JI22">
        <v>3444.0000728544364</v>
      </c>
      <c r="JJ22">
        <v>3238.20673763377</v>
      </c>
      <c r="JK22">
        <v>3462.9656577079754</v>
      </c>
      <c r="JL22">
        <v>3513.1387274467238</v>
      </c>
      <c r="JM22">
        <v>3505.9062905317769</v>
      </c>
      <c r="JN22">
        <v>3418.7831987750551</v>
      </c>
      <c r="JO22">
        <v>3440.5277247830636</v>
      </c>
      <c r="JP22">
        <v>3474.1743881118882</v>
      </c>
      <c r="JQ22">
        <v>3196.5901105493185</v>
      </c>
      <c r="JR22">
        <v>3004.9490375618234</v>
      </c>
      <c r="JS22">
        <v>2876.472974174334</v>
      </c>
      <c r="JT22">
        <v>2978.8776510655866</v>
      </c>
      <c r="JU22">
        <v>3168.8342779862933</v>
      </c>
      <c r="JV22">
        <v>3158.789367929061</v>
      </c>
      <c r="JW22">
        <v>3331.2455141058226</v>
      </c>
      <c r="JX22">
        <v>3452.5013396030404</v>
      </c>
      <c r="JY22">
        <v>3444.2630359212053</v>
      </c>
      <c r="JZ22">
        <v>3463.897286133365</v>
      </c>
      <c r="KA22">
        <v>4035.0532007170532</v>
      </c>
      <c r="KB22">
        <v>3364.0102907708178</v>
      </c>
      <c r="KC22">
        <v>2932.6773628233018</v>
      </c>
      <c r="KD22">
        <v>3116.4318012984077</v>
      </c>
      <c r="KE22">
        <v>2873.3834439033953</v>
      </c>
      <c r="KF22">
        <v>3172.0871641365547</v>
      </c>
      <c r="KG22">
        <v>3648.2385287136044</v>
      </c>
      <c r="KH22">
        <v>3305.3101181277671</v>
      </c>
      <c r="KI22">
        <v>3478.7992942998208</v>
      </c>
      <c r="KJ22">
        <v>3579.2508347005978</v>
      </c>
      <c r="KK22">
        <v>3689.8283247514205</v>
      </c>
      <c r="KL22">
        <v>3766.4337550647269</v>
      </c>
      <c r="KM22">
        <v>3615.535732978421</v>
      </c>
      <c r="KN22">
        <v>3643.965372745171</v>
      </c>
      <c r="KO22">
        <v>3500.9934060471369</v>
      </c>
      <c r="KP22">
        <f t="shared" si="0"/>
        <v>3330.5566104453551</v>
      </c>
    </row>
    <row r="23" spans="1:302" x14ac:dyDescent="0.25">
      <c r="A23" t="s">
        <v>192</v>
      </c>
      <c r="B23">
        <v>3200.3132029392236</v>
      </c>
      <c r="C23">
        <v>2731.1050281102648</v>
      </c>
      <c r="D23">
        <v>2656.9281808405976</v>
      </c>
      <c r="E23">
        <v>3018.081125797713</v>
      </c>
      <c r="F23">
        <v>3375.7968104263555</v>
      </c>
      <c r="G23">
        <v>3407.4061279881562</v>
      </c>
      <c r="H23">
        <v>3440.7640989837873</v>
      </c>
      <c r="I23">
        <v>3345.9536538306938</v>
      </c>
      <c r="J23">
        <v>3418.129536380226</v>
      </c>
      <c r="K23">
        <v>3270.7768393955957</v>
      </c>
      <c r="L23">
        <v>3263.7017867628556</v>
      </c>
      <c r="M23">
        <v>3009.6230199128559</v>
      </c>
      <c r="N23">
        <v>3153.3319671291265</v>
      </c>
      <c r="O23">
        <v>3315.9464764713202</v>
      </c>
      <c r="P23">
        <v>3161.0816247795415</v>
      </c>
      <c r="Q23">
        <v>3286.9962897548953</v>
      </c>
      <c r="R23">
        <v>3361.273752598162</v>
      </c>
      <c r="S23">
        <v>3217.1178911428997</v>
      </c>
      <c r="T23">
        <v>3147.6647544901998</v>
      </c>
      <c r="U23">
        <v>3223.5495985659463</v>
      </c>
      <c r="V23">
        <v>3169.249027288849</v>
      </c>
      <c r="W23">
        <v>3104.530158256196</v>
      </c>
      <c r="X23">
        <v>2719.9163696743885</v>
      </c>
      <c r="Y23">
        <v>2661.3773211290945</v>
      </c>
      <c r="Z23">
        <v>2854.4172760101328</v>
      </c>
      <c r="AA23">
        <v>2963.7854415783249</v>
      </c>
      <c r="AB23">
        <v>3310.582321061484</v>
      </c>
      <c r="AC23">
        <v>3323.8999079526393</v>
      </c>
      <c r="AD23">
        <v>3398.8210019109702</v>
      </c>
      <c r="AE23">
        <v>3367.4725353117424</v>
      </c>
      <c r="AF23">
        <v>3375.3199389507731</v>
      </c>
      <c r="AG23">
        <v>3310.4332747284507</v>
      </c>
      <c r="AH23">
        <v>3431.3822301729274</v>
      </c>
      <c r="AI23">
        <v>3392.4906004264194</v>
      </c>
      <c r="AJ23">
        <v>3077.0280838126282</v>
      </c>
      <c r="AK23">
        <v>2652.9193243076415</v>
      </c>
      <c r="AL23">
        <v>2622.3891042454911</v>
      </c>
      <c r="AM23">
        <v>2822.0748348621955</v>
      </c>
      <c r="AN23">
        <v>3243.2916620924361</v>
      </c>
      <c r="AO23">
        <v>3518.3574550702369</v>
      </c>
      <c r="AP23">
        <v>3478.3049841562542</v>
      </c>
      <c r="AQ23">
        <v>3489.2576679794729</v>
      </c>
      <c r="AR23">
        <v>3471.0092082504325</v>
      </c>
      <c r="AS23">
        <v>3472.812120045392</v>
      </c>
      <c r="AT23">
        <v>3324.9645373105768</v>
      </c>
      <c r="AU23">
        <v>3465.3884132304829</v>
      </c>
      <c r="AV23">
        <v>3551.6323805227798</v>
      </c>
      <c r="AW23">
        <v>3234.3387754592959</v>
      </c>
      <c r="AX23">
        <v>3210.5836419256157</v>
      </c>
      <c r="AY23">
        <v>3285.9619997659729</v>
      </c>
      <c r="AZ23">
        <v>3493.3945313386757</v>
      </c>
      <c r="BA23">
        <v>3446.8023914411579</v>
      </c>
      <c r="BB23">
        <v>3475.0751251241113</v>
      </c>
      <c r="BC23">
        <v>3377.7453718664883</v>
      </c>
      <c r="BD23">
        <v>3519.2804885074024</v>
      </c>
      <c r="BE23">
        <v>3512.8572338320159</v>
      </c>
      <c r="BF23">
        <v>3515.5933423981469</v>
      </c>
      <c r="BG23">
        <v>3577.1416110775212</v>
      </c>
      <c r="BH23">
        <v>3511.5754129599623</v>
      </c>
      <c r="BI23">
        <v>3396.7077130687812</v>
      </c>
      <c r="BJ23">
        <v>3138.1459429132478</v>
      </c>
      <c r="BK23">
        <v>3165.0796034845298</v>
      </c>
      <c r="BL23">
        <v>2485.778080636002</v>
      </c>
      <c r="BM23">
        <v>2576.5763390015459</v>
      </c>
      <c r="BN23">
        <v>2858.2052101915115</v>
      </c>
      <c r="BO23">
        <v>2908.1244149434087</v>
      </c>
      <c r="BP23">
        <v>3004.4041032907726</v>
      </c>
      <c r="BQ23">
        <v>2984.5294599018007</v>
      </c>
      <c r="BR23">
        <v>3102.4677055566949</v>
      </c>
      <c r="BS23">
        <v>3324.4665576260295</v>
      </c>
      <c r="BT23">
        <v>3265.0219894188231</v>
      </c>
      <c r="BU23">
        <v>3126.4052461775846</v>
      </c>
      <c r="BV23">
        <v>2812.8957612848321</v>
      </c>
      <c r="BW23">
        <v>2895.3521791930916</v>
      </c>
      <c r="BX23">
        <v>2813.4664836180268</v>
      </c>
      <c r="BY23">
        <v>3416.7809898762653</v>
      </c>
      <c r="BZ23">
        <v>3211.7201945239485</v>
      </c>
      <c r="CA23">
        <v>3288.2382316222365</v>
      </c>
      <c r="CB23">
        <v>3131.619519572233</v>
      </c>
      <c r="CC23">
        <v>3255.4070962321462</v>
      </c>
      <c r="CD23">
        <v>3266.7928366100305</v>
      </c>
      <c r="CE23">
        <v>3244.8173341114107</v>
      </c>
      <c r="CF23">
        <v>3152.5717408906885</v>
      </c>
      <c r="CG23">
        <v>3025.5996378424911</v>
      </c>
      <c r="CH23">
        <v>2919.2221587558961</v>
      </c>
      <c r="CI23">
        <v>2995.3489277451499</v>
      </c>
      <c r="CJ23">
        <v>2892.7510909919883</v>
      </c>
      <c r="CK23">
        <v>2985.8908243682763</v>
      </c>
      <c r="CL23">
        <v>3186.9071019296489</v>
      </c>
      <c r="CM23">
        <v>3084.1636326566277</v>
      </c>
      <c r="CN23">
        <v>3097.0243084046415</v>
      </c>
      <c r="CO23">
        <v>3224.6166262001984</v>
      </c>
      <c r="CP23">
        <v>3266.1800912160797</v>
      </c>
      <c r="CQ23">
        <v>3145.8980242286525</v>
      </c>
      <c r="CR23">
        <v>3202.4946693483753</v>
      </c>
      <c r="CS23">
        <v>2988.2649018232819</v>
      </c>
      <c r="CT23">
        <v>2948.9773679798827</v>
      </c>
      <c r="CU23">
        <v>2873.5317285203655</v>
      </c>
      <c r="CV23">
        <v>3016.5620330012453</v>
      </c>
      <c r="CW23">
        <v>3238.5268583830712</v>
      </c>
      <c r="CX23">
        <v>3273.5107794163341</v>
      </c>
      <c r="CY23">
        <v>3464.0069080274302</v>
      </c>
      <c r="CZ23">
        <v>3312.8082924808396</v>
      </c>
      <c r="DA23">
        <v>3135.9867917690171</v>
      </c>
      <c r="DB23">
        <v>3116.411893291749</v>
      </c>
      <c r="DC23">
        <v>3093.4845440494591</v>
      </c>
      <c r="DD23">
        <v>3055.33858539218</v>
      </c>
      <c r="DE23">
        <v>3137.2775899377875</v>
      </c>
      <c r="DF23">
        <v>2749.1334642183469</v>
      </c>
      <c r="DG23">
        <v>2722.1919431279621</v>
      </c>
      <c r="DH23">
        <v>2597.114747436859</v>
      </c>
      <c r="DI23">
        <v>3197.5277685144806</v>
      </c>
      <c r="DJ23">
        <v>3077.8846241718074</v>
      </c>
      <c r="DK23">
        <v>3136.582983867921</v>
      </c>
      <c r="DL23">
        <v>3176.3352700834253</v>
      </c>
      <c r="DM23">
        <v>3165.2343281450808</v>
      </c>
      <c r="DN23">
        <v>3153.9583149342047</v>
      </c>
      <c r="DO23">
        <v>2886.6794440800268</v>
      </c>
      <c r="DP23">
        <v>2955.4394305969727</v>
      </c>
      <c r="DQ23">
        <v>3042.3951630265769</v>
      </c>
      <c r="DR23">
        <v>2844.5823967406577</v>
      </c>
      <c r="DS23">
        <v>2729.173324914394</v>
      </c>
      <c r="DT23">
        <v>2714.1680168016801</v>
      </c>
      <c r="DU23">
        <v>3243.7719949046009</v>
      </c>
      <c r="DV23">
        <v>3261.748642402416</v>
      </c>
      <c r="DW23">
        <v>3240.860488721235</v>
      </c>
      <c r="DX23">
        <v>3278.4566002868487</v>
      </c>
      <c r="DY23">
        <v>3368.0620835016152</v>
      </c>
      <c r="DZ23">
        <v>3306.4818461709147</v>
      </c>
      <c r="EA23">
        <v>3099.0911388140162</v>
      </c>
      <c r="EB23">
        <v>3018.9680172768412</v>
      </c>
      <c r="EC23">
        <v>2847.6518894912679</v>
      </c>
      <c r="ED23">
        <v>2756.7927049391692</v>
      </c>
      <c r="EE23">
        <v>3024.6340551617195</v>
      </c>
      <c r="EF23">
        <v>2842.345767575323</v>
      </c>
      <c r="EG23">
        <v>3296.2657381389818</v>
      </c>
      <c r="EH23">
        <v>3309.4118157800076</v>
      </c>
      <c r="EI23">
        <v>3293.2551184878316</v>
      </c>
      <c r="EJ23">
        <v>3285.7835321916828</v>
      </c>
      <c r="EK23">
        <v>3274.9856264421896</v>
      </c>
      <c r="EL23">
        <v>3256.4805508773834</v>
      </c>
      <c r="EM23">
        <v>3119.9431104599007</v>
      </c>
      <c r="EN23">
        <v>2987.1460718380476</v>
      </c>
      <c r="EO23">
        <v>2879.5661981787184</v>
      </c>
      <c r="EP23">
        <v>2805.5617142557394</v>
      </c>
      <c r="EQ23">
        <v>2820.7328343898153</v>
      </c>
      <c r="ER23">
        <v>2886.5344420081447</v>
      </c>
      <c r="ES23">
        <v>3599.6869961354387</v>
      </c>
      <c r="ET23">
        <v>3505.1590614467204</v>
      </c>
      <c r="EU23">
        <v>3347.571817100119</v>
      </c>
      <c r="EV23">
        <v>3198.2019408433353</v>
      </c>
      <c r="EW23">
        <v>3226.6852670688122</v>
      </c>
      <c r="EX23">
        <v>3086.5697735100721</v>
      </c>
      <c r="EY23">
        <v>3147.7003577487644</v>
      </c>
      <c r="EZ23">
        <v>2725.1169452427771</v>
      </c>
      <c r="FA23">
        <v>2679.8119855259538</v>
      </c>
      <c r="FB23">
        <v>2998.6657408175111</v>
      </c>
      <c r="FC23">
        <v>2932.7684971098265</v>
      </c>
      <c r="FD23">
        <v>3084.0607366468271</v>
      </c>
      <c r="FE23">
        <v>3158.9705555650489</v>
      </c>
      <c r="FF23">
        <v>3059.6571737832187</v>
      </c>
      <c r="FG23">
        <v>3162.2566304108054</v>
      </c>
      <c r="FH23">
        <v>3214.692354409879</v>
      </c>
      <c r="FI23">
        <v>3241.0948013431062</v>
      </c>
      <c r="FJ23">
        <v>3262.5528514509992</v>
      </c>
      <c r="FK23">
        <v>3467.2618585728696</v>
      </c>
      <c r="FL23">
        <v>3245.8315166409029</v>
      </c>
      <c r="FM23">
        <v>3352.4748731278623</v>
      </c>
      <c r="FN23">
        <v>3298.3779492627573</v>
      </c>
      <c r="FO23">
        <v>3331.5683031962481</v>
      </c>
      <c r="FP23">
        <v>3581.5447588187258</v>
      </c>
      <c r="FQ23">
        <v>3479.5826186392223</v>
      </c>
      <c r="FR23">
        <v>3369.3055917339589</v>
      </c>
      <c r="FS23">
        <v>3379.4775096148487</v>
      </c>
      <c r="FT23">
        <v>3384.3825656884446</v>
      </c>
      <c r="FU23">
        <v>3425.8601981203965</v>
      </c>
      <c r="FV23">
        <v>3446.6403956194677</v>
      </c>
      <c r="FW23">
        <v>3517.0456602140384</v>
      </c>
      <c r="FX23">
        <v>3612.0243511503581</v>
      </c>
      <c r="FY23">
        <v>3516.1221513131804</v>
      </c>
      <c r="FZ23">
        <v>3354.9164972314929</v>
      </c>
      <c r="GA23">
        <v>3132.6224675742315</v>
      </c>
      <c r="GB23">
        <v>3209.9433036477722</v>
      </c>
      <c r="GC23">
        <v>3375.9094930750116</v>
      </c>
      <c r="GD23">
        <v>3289.0599809772912</v>
      </c>
      <c r="GE23">
        <v>3320.435263477113</v>
      </c>
      <c r="GF23">
        <v>3320.8724968402503</v>
      </c>
      <c r="GG23">
        <v>3275.8720874542014</v>
      </c>
      <c r="GH23">
        <v>3308.0378962630989</v>
      </c>
      <c r="GI23">
        <v>3432.049828799898</v>
      </c>
      <c r="GJ23">
        <v>3348.5564044629755</v>
      </c>
      <c r="GK23">
        <v>3239.0909030447328</v>
      </c>
      <c r="GL23">
        <v>3316.5347821994214</v>
      </c>
      <c r="GM23">
        <v>3348.2479135797776</v>
      </c>
      <c r="GN23">
        <v>3353.7039511782264</v>
      </c>
      <c r="GO23">
        <v>3446.8051732766171</v>
      </c>
      <c r="GP23">
        <v>3414.7260373746203</v>
      </c>
      <c r="GQ23">
        <v>3407.7037794883454</v>
      </c>
      <c r="GR23">
        <v>3470.6937601416139</v>
      </c>
      <c r="GS23">
        <v>3440.1502169413261</v>
      </c>
      <c r="GT23">
        <v>3453.1399778470204</v>
      </c>
      <c r="GU23">
        <v>3737.9291906241742</v>
      </c>
      <c r="GV23">
        <v>3480.4630112403147</v>
      </c>
      <c r="GW23">
        <v>3387.7119731824641</v>
      </c>
      <c r="GX23">
        <v>3575.5758645253209</v>
      </c>
      <c r="GY23">
        <v>4234.8663858923201</v>
      </c>
      <c r="GZ23">
        <v>3546.8092225109904</v>
      </c>
      <c r="HA23">
        <v>3578.4913096200485</v>
      </c>
      <c r="HB23">
        <v>3791.712070723398</v>
      </c>
      <c r="HC23">
        <v>3914.9021385093806</v>
      </c>
      <c r="HD23">
        <v>3856.1694563338788</v>
      </c>
      <c r="HE23">
        <v>3796.3541666666665</v>
      </c>
      <c r="HF23">
        <v>3800.4054775031127</v>
      </c>
      <c r="HG23">
        <v>3794.939500116795</v>
      </c>
      <c r="HH23">
        <v>3615.4247291149986</v>
      </c>
      <c r="HI23">
        <v>3546.4246586011741</v>
      </c>
      <c r="HJ23">
        <v>3725.0017533752471</v>
      </c>
      <c r="HK23">
        <v>3685.9703531944842</v>
      </c>
      <c r="HL23">
        <v>3770.5147165434246</v>
      </c>
      <c r="HM23">
        <v>3704.9702179282604</v>
      </c>
      <c r="HN23">
        <v>3784.5532730048189</v>
      </c>
      <c r="HO23">
        <v>3741.3611207194745</v>
      </c>
      <c r="HP23">
        <v>3859.5411204481788</v>
      </c>
      <c r="HQ23">
        <v>3912.1887154918886</v>
      </c>
      <c r="HR23">
        <v>3931.1691780182873</v>
      </c>
      <c r="HS23">
        <v>3926.4928831731281</v>
      </c>
      <c r="HT23">
        <v>3530.7562761394956</v>
      </c>
      <c r="HU23">
        <v>3567.9064811269423</v>
      </c>
      <c r="HV23">
        <v>4272.1579885171259</v>
      </c>
      <c r="HW23">
        <v>3719.0080523402112</v>
      </c>
      <c r="HX23">
        <v>3815.6266889206804</v>
      </c>
      <c r="HY23">
        <v>3564.0780866998011</v>
      </c>
      <c r="HZ23">
        <v>3588.5450120670362</v>
      </c>
      <c r="IA23">
        <v>3580.4149744261986</v>
      </c>
      <c r="IB23">
        <v>3650.388191996683</v>
      </c>
      <c r="IC23">
        <v>3695.1313367279936</v>
      </c>
      <c r="ID23">
        <v>3710.8104350491535</v>
      </c>
      <c r="IE23">
        <v>3612.6275880906851</v>
      </c>
      <c r="IF23">
        <v>3654.298176635376</v>
      </c>
      <c r="IG23">
        <v>3922.7411373407967</v>
      </c>
      <c r="IH23">
        <v>3910.589062959385</v>
      </c>
      <c r="II23">
        <v>3905.1955007315337</v>
      </c>
      <c r="IJ23">
        <v>3837.4648959566912</v>
      </c>
      <c r="IK23">
        <v>3820.5100752487251</v>
      </c>
      <c r="IL23">
        <v>3725.7900937322961</v>
      </c>
      <c r="IM23">
        <v>3818.26307988191</v>
      </c>
      <c r="IN23">
        <v>3714.6281781023918</v>
      </c>
      <c r="IO23">
        <v>3716.4626484432129</v>
      </c>
      <c r="IP23">
        <v>3874.3589283024116</v>
      </c>
      <c r="IQ23">
        <v>4080.3247302041345</v>
      </c>
      <c r="IR23">
        <v>4151.7286250939151</v>
      </c>
      <c r="IS23">
        <v>4013.8848312911209</v>
      </c>
      <c r="IT23">
        <v>3729.324190521229</v>
      </c>
      <c r="IU23">
        <v>3594.5078892712113</v>
      </c>
      <c r="IV23">
        <v>4088.4768713954459</v>
      </c>
      <c r="IW23">
        <v>3692.8278453866892</v>
      </c>
      <c r="IX23">
        <v>3674.6271663696007</v>
      </c>
      <c r="IY23">
        <v>3689.7342921158961</v>
      </c>
      <c r="IZ23">
        <v>3832.9457829575927</v>
      </c>
      <c r="JA23">
        <v>3593.602294921875</v>
      </c>
      <c r="JB23">
        <v>3553.5223904977479</v>
      </c>
      <c r="JC23">
        <v>4012.1556314678992</v>
      </c>
      <c r="JD23">
        <v>3985.0109190634994</v>
      </c>
      <c r="JE23">
        <v>3751.2310986078646</v>
      </c>
      <c r="JF23">
        <v>3346.1704324495422</v>
      </c>
      <c r="JG23">
        <v>3262.3997532387416</v>
      </c>
      <c r="JH23">
        <v>3714.602808756712</v>
      </c>
      <c r="JI23">
        <v>3444.0000728544364</v>
      </c>
      <c r="JJ23">
        <v>3238.20673763377</v>
      </c>
      <c r="JK23">
        <v>3462.9656577079754</v>
      </c>
      <c r="JL23">
        <v>3513.1387274467238</v>
      </c>
      <c r="JM23">
        <v>3505.9062905317769</v>
      </c>
      <c r="JN23">
        <v>3418.7831987750551</v>
      </c>
      <c r="JO23">
        <v>3440.5277247830636</v>
      </c>
      <c r="JP23">
        <v>3474.1743881118882</v>
      </c>
      <c r="JQ23">
        <v>3196.5901105493185</v>
      </c>
      <c r="JR23">
        <v>3004.9490375618234</v>
      </c>
      <c r="JS23">
        <v>2876.472974174334</v>
      </c>
      <c r="JT23">
        <v>2978.8776510655866</v>
      </c>
      <c r="JU23">
        <v>3168.8342779862933</v>
      </c>
      <c r="JV23">
        <v>3158.789367929061</v>
      </c>
      <c r="JW23">
        <v>3331.2455141058226</v>
      </c>
      <c r="JX23">
        <v>3452.5013396030404</v>
      </c>
      <c r="JY23">
        <v>3444.2630359212053</v>
      </c>
      <c r="JZ23">
        <v>3463.897286133365</v>
      </c>
      <c r="KA23">
        <v>4035.0532007170532</v>
      </c>
      <c r="KB23">
        <v>3364.0102907708178</v>
      </c>
      <c r="KC23">
        <v>2932.6773628233018</v>
      </c>
      <c r="KD23">
        <v>3116.4318012984077</v>
      </c>
      <c r="KE23">
        <v>2873.3834439033953</v>
      </c>
      <c r="KF23">
        <v>3172.0871641365547</v>
      </c>
      <c r="KG23">
        <v>3648.2385287136044</v>
      </c>
      <c r="KH23">
        <v>3305.3101181277671</v>
      </c>
      <c r="KI23">
        <v>3478.7992942998208</v>
      </c>
      <c r="KJ23">
        <v>3579.2508347005978</v>
      </c>
      <c r="KK23">
        <v>3689.8283247514205</v>
      </c>
      <c r="KL23">
        <v>3766.4337550647269</v>
      </c>
      <c r="KM23">
        <v>3615.535732978421</v>
      </c>
      <c r="KN23">
        <v>3643.965372745171</v>
      </c>
      <c r="KO23">
        <v>3500.9934060471369</v>
      </c>
      <c r="KP23">
        <f t="shared" si="0"/>
        <v>3330.5566104453551</v>
      </c>
    </row>
    <row r="24" spans="1:302" x14ac:dyDescent="0.25">
      <c r="A24" t="s">
        <v>590</v>
      </c>
      <c r="B24">
        <v>3200.3132029392236</v>
      </c>
      <c r="C24">
        <v>2731.1050281102648</v>
      </c>
      <c r="D24">
        <v>2656.9281808405976</v>
      </c>
      <c r="E24">
        <v>3018.081125797713</v>
      </c>
      <c r="F24">
        <v>3375.7968104263555</v>
      </c>
      <c r="G24">
        <v>3407.4061279881562</v>
      </c>
      <c r="H24">
        <v>3440.7640989837873</v>
      </c>
      <c r="I24">
        <v>3345.9536538306938</v>
      </c>
      <c r="J24">
        <v>3418.129536380226</v>
      </c>
      <c r="K24">
        <v>3270.7768393955957</v>
      </c>
      <c r="L24">
        <v>3263.7017867628556</v>
      </c>
      <c r="M24">
        <v>3009.6230199128559</v>
      </c>
      <c r="N24">
        <v>3153.3319671291265</v>
      </c>
      <c r="O24">
        <v>3315.9464764713202</v>
      </c>
      <c r="P24">
        <v>3161.0816247795415</v>
      </c>
      <c r="Q24">
        <v>3286.9962897548953</v>
      </c>
      <c r="R24">
        <v>3361.273752598162</v>
      </c>
      <c r="S24">
        <v>3217.1178911428997</v>
      </c>
      <c r="T24">
        <v>3147.6647544901998</v>
      </c>
      <c r="U24">
        <v>3223.5495985659463</v>
      </c>
      <c r="V24">
        <v>3169.249027288849</v>
      </c>
      <c r="W24">
        <v>3104.530158256196</v>
      </c>
      <c r="X24">
        <v>2719.9163696743885</v>
      </c>
      <c r="Y24">
        <v>2661.3773211290945</v>
      </c>
      <c r="Z24">
        <v>2854.4172760101328</v>
      </c>
      <c r="AA24">
        <v>2963.7854415783249</v>
      </c>
      <c r="AB24">
        <v>3310.582321061484</v>
      </c>
      <c r="AC24">
        <v>3323.8999079526393</v>
      </c>
      <c r="AD24">
        <v>3398.8210019109702</v>
      </c>
      <c r="AE24">
        <v>3367.4725353117424</v>
      </c>
      <c r="AF24">
        <v>3375.3199389507731</v>
      </c>
      <c r="AG24">
        <v>3310.4332747284507</v>
      </c>
      <c r="AH24">
        <v>3431.3822301729274</v>
      </c>
      <c r="AI24">
        <v>3392.4906004264194</v>
      </c>
      <c r="AJ24">
        <v>3077.0280838126282</v>
      </c>
      <c r="AK24">
        <v>2652.9193243076415</v>
      </c>
      <c r="AL24">
        <v>2622.3891042454911</v>
      </c>
      <c r="AM24">
        <v>2822.0748348621955</v>
      </c>
      <c r="AN24">
        <v>3243.2916620924361</v>
      </c>
      <c r="AO24">
        <v>3518.3574550702369</v>
      </c>
      <c r="AP24">
        <v>3478.3049841562542</v>
      </c>
      <c r="AQ24">
        <v>3489.2576679794729</v>
      </c>
      <c r="AR24">
        <v>3471.0092082504325</v>
      </c>
      <c r="AS24">
        <v>3472.812120045392</v>
      </c>
      <c r="AT24">
        <v>3324.9645373105768</v>
      </c>
      <c r="AU24">
        <v>3465.3884132304829</v>
      </c>
      <c r="AV24">
        <v>3551.6323805227798</v>
      </c>
      <c r="AW24">
        <v>3234.3387754592959</v>
      </c>
      <c r="AX24">
        <v>3210.5836419256157</v>
      </c>
      <c r="AY24">
        <v>3285.9619997659729</v>
      </c>
      <c r="AZ24">
        <v>3493.3945313386757</v>
      </c>
      <c r="BA24">
        <v>3446.8023914411579</v>
      </c>
      <c r="BB24">
        <v>3475.0751251241113</v>
      </c>
      <c r="BC24">
        <v>3377.7453718664883</v>
      </c>
      <c r="BD24">
        <v>3519.2804885074024</v>
      </c>
      <c r="BE24">
        <v>3512.8572338320159</v>
      </c>
      <c r="BF24">
        <v>3515.5933423981469</v>
      </c>
      <c r="BG24">
        <v>3577.1416110775212</v>
      </c>
      <c r="BH24">
        <v>3511.5754129599623</v>
      </c>
      <c r="BI24">
        <v>3396.7077130687812</v>
      </c>
      <c r="BJ24">
        <v>3138.1459429132478</v>
      </c>
      <c r="BK24">
        <v>3165.0796034845298</v>
      </c>
      <c r="BL24">
        <v>2485.778080636002</v>
      </c>
      <c r="BM24">
        <v>2576.5763390015459</v>
      </c>
      <c r="BN24">
        <v>2858.2052101915115</v>
      </c>
      <c r="BO24">
        <v>2908.1244149434087</v>
      </c>
      <c r="BP24">
        <v>3004.4041032907726</v>
      </c>
      <c r="BQ24">
        <v>2984.5294599018007</v>
      </c>
      <c r="BR24">
        <v>3102.4677055566949</v>
      </c>
      <c r="BS24">
        <v>3324.4665576260295</v>
      </c>
      <c r="BT24">
        <v>3265.0219894188231</v>
      </c>
      <c r="BU24">
        <v>3126.4052461775846</v>
      </c>
      <c r="BV24">
        <v>2812.8957612848321</v>
      </c>
      <c r="BW24">
        <v>2895.3521791930916</v>
      </c>
      <c r="BX24">
        <v>2813.4664836180268</v>
      </c>
      <c r="BY24">
        <v>3416.7809898762653</v>
      </c>
      <c r="BZ24">
        <v>3211.7201945239485</v>
      </c>
      <c r="CA24">
        <v>3288.2382316222365</v>
      </c>
      <c r="CB24">
        <v>3131.619519572233</v>
      </c>
      <c r="CC24">
        <v>3255.4070962321462</v>
      </c>
      <c r="CD24">
        <v>3266.7928366100305</v>
      </c>
      <c r="CE24">
        <v>3244.8173341114107</v>
      </c>
      <c r="CF24">
        <v>3152.5717408906885</v>
      </c>
      <c r="CG24">
        <v>3025.5996378424911</v>
      </c>
      <c r="CH24">
        <v>2919.2221587558961</v>
      </c>
      <c r="CI24">
        <v>2995.3489277451499</v>
      </c>
      <c r="CJ24">
        <v>2892.7510909919883</v>
      </c>
      <c r="CK24">
        <v>2985.8908243682763</v>
      </c>
      <c r="CL24">
        <v>3186.9071019296489</v>
      </c>
      <c r="CM24">
        <v>3084.1636326566277</v>
      </c>
      <c r="CN24">
        <v>3097.0243084046415</v>
      </c>
      <c r="CO24">
        <v>3224.6166262001984</v>
      </c>
      <c r="CP24">
        <v>3266.1800912160797</v>
      </c>
      <c r="CQ24">
        <v>3145.8980242286525</v>
      </c>
      <c r="CR24">
        <v>3202.4946693483753</v>
      </c>
      <c r="CS24">
        <v>2988.2649018232819</v>
      </c>
      <c r="CT24">
        <v>2948.9773679798827</v>
      </c>
      <c r="CU24">
        <v>2873.5317285203655</v>
      </c>
      <c r="CV24">
        <v>3016.5620330012453</v>
      </c>
      <c r="CW24">
        <v>3238.5268583830712</v>
      </c>
      <c r="CX24">
        <v>3273.5107794163341</v>
      </c>
      <c r="CY24">
        <v>3464.0069080274302</v>
      </c>
      <c r="CZ24">
        <v>3312.8082924808396</v>
      </c>
      <c r="DA24">
        <v>3135.9867917690171</v>
      </c>
      <c r="DB24">
        <v>3116.411893291749</v>
      </c>
      <c r="DC24">
        <v>3093.4845440494591</v>
      </c>
      <c r="DD24">
        <v>3055.33858539218</v>
      </c>
      <c r="DE24">
        <v>3137.2775899377875</v>
      </c>
      <c r="DF24">
        <v>2749.1334642183469</v>
      </c>
      <c r="DG24">
        <v>2722.1919431279621</v>
      </c>
      <c r="DH24">
        <v>2597.114747436859</v>
      </c>
      <c r="DI24">
        <v>3197.5277685144806</v>
      </c>
      <c r="DJ24">
        <v>3077.8846241718074</v>
      </c>
      <c r="DK24">
        <v>3136.582983867921</v>
      </c>
      <c r="DL24">
        <v>3176.3352700834253</v>
      </c>
      <c r="DM24">
        <v>3165.2343281450808</v>
      </c>
      <c r="DN24">
        <v>3153.9583149342047</v>
      </c>
      <c r="DO24">
        <v>2886.6794440800268</v>
      </c>
      <c r="DP24">
        <v>2955.4394305969727</v>
      </c>
      <c r="DQ24">
        <v>3042.3951630265769</v>
      </c>
      <c r="DR24">
        <v>2844.5823967406577</v>
      </c>
      <c r="DS24">
        <v>2729.173324914394</v>
      </c>
      <c r="DT24">
        <v>2714.1680168016801</v>
      </c>
      <c r="DU24">
        <v>3243.7719949046009</v>
      </c>
      <c r="DV24">
        <v>3261.748642402416</v>
      </c>
      <c r="DW24">
        <v>3240.860488721235</v>
      </c>
      <c r="DX24">
        <v>3278.4566002868487</v>
      </c>
      <c r="DY24">
        <v>3368.0620835016152</v>
      </c>
      <c r="DZ24">
        <v>3306.4818461709147</v>
      </c>
      <c r="EA24">
        <v>3099.0911388140162</v>
      </c>
      <c r="EB24">
        <v>3018.9680172768412</v>
      </c>
      <c r="EC24">
        <v>2847.6518894912679</v>
      </c>
      <c r="ED24">
        <v>2756.7927049391692</v>
      </c>
      <c r="EE24">
        <v>3024.6340551617195</v>
      </c>
      <c r="EF24">
        <v>2842.345767575323</v>
      </c>
      <c r="EG24">
        <v>3296.2657381389818</v>
      </c>
      <c r="EH24">
        <v>3309.4118157800076</v>
      </c>
      <c r="EI24">
        <v>3293.2551184878316</v>
      </c>
      <c r="EJ24">
        <v>3285.7835321916828</v>
      </c>
      <c r="EK24">
        <v>3274.9856264421896</v>
      </c>
      <c r="EL24">
        <v>3256.4805508773834</v>
      </c>
      <c r="EM24">
        <v>3119.9431104599007</v>
      </c>
      <c r="EN24">
        <v>2987.1460718380476</v>
      </c>
      <c r="EO24">
        <v>2879.5661981787184</v>
      </c>
      <c r="EP24">
        <v>2805.5617142557394</v>
      </c>
      <c r="EQ24">
        <v>2820.7328343898153</v>
      </c>
      <c r="ER24">
        <v>2886.5344420081447</v>
      </c>
      <c r="ES24">
        <v>3599.6869961354387</v>
      </c>
      <c r="ET24">
        <v>3505.1590614467204</v>
      </c>
      <c r="EU24">
        <v>3347.571817100119</v>
      </c>
      <c r="EV24">
        <v>3198.2019408433353</v>
      </c>
      <c r="EW24">
        <v>3226.6852670688122</v>
      </c>
      <c r="EX24">
        <v>3086.5697735100721</v>
      </c>
      <c r="EY24">
        <v>3147.7003577487644</v>
      </c>
      <c r="EZ24">
        <v>2725.1169452427771</v>
      </c>
      <c r="FA24">
        <v>2679.8119855259538</v>
      </c>
      <c r="FB24">
        <v>2998.6657408175111</v>
      </c>
      <c r="FC24">
        <v>2932.7684971098265</v>
      </c>
      <c r="FD24">
        <v>3084.0607366468271</v>
      </c>
      <c r="FE24">
        <v>3158.9705555650489</v>
      </c>
      <c r="FF24">
        <v>3059.6571737832187</v>
      </c>
      <c r="FG24">
        <v>3162.2566304108054</v>
      </c>
      <c r="FH24">
        <v>3214.692354409879</v>
      </c>
      <c r="FI24">
        <v>3241.0948013431062</v>
      </c>
      <c r="FJ24">
        <v>3262.5528514509992</v>
      </c>
      <c r="FK24">
        <v>3467.2618585728696</v>
      </c>
      <c r="FL24">
        <v>3245.8315166409029</v>
      </c>
      <c r="FM24">
        <v>3352.4748731278623</v>
      </c>
      <c r="FN24">
        <v>3298.3779492627573</v>
      </c>
      <c r="FO24">
        <v>3331.5683031962481</v>
      </c>
      <c r="FP24">
        <v>3581.5447588187258</v>
      </c>
      <c r="FQ24">
        <v>3479.5826186392223</v>
      </c>
      <c r="FR24">
        <v>3369.3055917339589</v>
      </c>
      <c r="FS24">
        <v>3379.4775096148487</v>
      </c>
      <c r="FT24">
        <v>3384.3825656884446</v>
      </c>
      <c r="FU24">
        <v>3425.8601981203965</v>
      </c>
      <c r="FV24">
        <v>3446.6403956194677</v>
      </c>
      <c r="FW24">
        <v>3517.0456602140384</v>
      </c>
      <c r="FX24">
        <v>3612.0243511503581</v>
      </c>
      <c r="FY24">
        <v>3516.1221513131804</v>
      </c>
      <c r="FZ24">
        <v>3354.9164972314929</v>
      </c>
      <c r="GA24">
        <v>3132.6224675742315</v>
      </c>
      <c r="GB24">
        <v>3209.9433036477722</v>
      </c>
      <c r="GC24">
        <v>3375.9094930750116</v>
      </c>
      <c r="GD24">
        <v>3289.0599809772912</v>
      </c>
      <c r="GE24">
        <v>3320.435263477113</v>
      </c>
      <c r="GF24">
        <v>3320.8724968402503</v>
      </c>
      <c r="GG24">
        <v>3275.8720874542014</v>
      </c>
      <c r="GH24">
        <v>3308.0378962630989</v>
      </c>
      <c r="GI24">
        <v>3432.049828799898</v>
      </c>
      <c r="GJ24">
        <v>3348.5564044629755</v>
      </c>
      <c r="GK24">
        <v>3239.0909030447328</v>
      </c>
      <c r="GL24">
        <v>3316.5347821994214</v>
      </c>
      <c r="GM24">
        <v>3348.2479135797776</v>
      </c>
      <c r="GN24">
        <v>3353.7039511782264</v>
      </c>
      <c r="GO24">
        <v>3446.8051732766171</v>
      </c>
      <c r="GP24">
        <v>3414.7260373746203</v>
      </c>
      <c r="GQ24">
        <v>3407.7037794883454</v>
      </c>
      <c r="GR24">
        <v>3470.6937601416139</v>
      </c>
      <c r="GS24">
        <v>3440.1502169413261</v>
      </c>
      <c r="GT24">
        <v>3453.1399778470204</v>
      </c>
      <c r="GU24">
        <v>3737.9291906241742</v>
      </c>
      <c r="GV24">
        <v>3480.4630112403147</v>
      </c>
      <c r="GW24">
        <v>3387.7119731824641</v>
      </c>
      <c r="GX24">
        <v>3575.5758645253209</v>
      </c>
      <c r="GY24">
        <v>4234.8663858923201</v>
      </c>
      <c r="GZ24">
        <v>3546.8092225109904</v>
      </c>
      <c r="HA24">
        <v>3578.4913096200485</v>
      </c>
      <c r="HB24">
        <v>3791.712070723398</v>
      </c>
      <c r="HC24">
        <v>3914.9021385093806</v>
      </c>
      <c r="HD24">
        <v>3856.1694563338788</v>
      </c>
      <c r="HE24">
        <v>3796.3541666666665</v>
      </c>
      <c r="HF24">
        <v>3800.4054775031127</v>
      </c>
      <c r="HG24">
        <v>3794.939500116795</v>
      </c>
      <c r="HH24">
        <v>3615.4247291149986</v>
      </c>
      <c r="HI24">
        <v>3546.4246586011741</v>
      </c>
      <c r="HJ24">
        <v>3725.0017533752471</v>
      </c>
      <c r="HK24">
        <v>3685.9703531944842</v>
      </c>
      <c r="HL24">
        <v>3770.5147165434246</v>
      </c>
      <c r="HM24">
        <v>3704.9702179282604</v>
      </c>
      <c r="HN24">
        <v>3784.5532730048189</v>
      </c>
      <c r="HO24">
        <v>3741.3611207194745</v>
      </c>
      <c r="HP24">
        <v>3859.5411204481788</v>
      </c>
      <c r="HQ24">
        <v>3912.1887154918886</v>
      </c>
      <c r="HR24">
        <v>3931.1691780182873</v>
      </c>
      <c r="HS24">
        <v>3926.4928831731281</v>
      </c>
      <c r="HT24">
        <v>3530.7562761394956</v>
      </c>
      <c r="HU24">
        <v>3567.9064811269423</v>
      </c>
      <c r="HV24">
        <v>4272.1579885171259</v>
      </c>
      <c r="HW24">
        <v>3719.0080523402112</v>
      </c>
      <c r="HX24">
        <v>3815.6266889206804</v>
      </c>
      <c r="HY24">
        <v>3564.0780866998011</v>
      </c>
      <c r="HZ24">
        <v>3588.5450120670362</v>
      </c>
      <c r="IA24">
        <v>3580.4149744261986</v>
      </c>
      <c r="IB24">
        <v>3650.388191996683</v>
      </c>
      <c r="IC24">
        <v>3695.1313367279936</v>
      </c>
      <c r="ID24">
        <v>3710.8104350491535</v>
      </c>
      <c r="IE24">
        <v>3612.6275880906851</v>
      </c>
      <c r="IF24">
        <v>3654.298176635376</v>
      </c>
      <c r="IG24">
        <v>3922.7411373407967</v>
      </c>
      <c r="IH24">
        <v>3910.589062959385</v>
      </c>
      <c r="II24">
        <v>3905.1955007315337</v>
      </c>
      <c r="IJ24">
        <v>3837.4648959566912</v>
      </c>
      <c r="IK24">
        <v>3820.5100752487251</v>
      </c>
      <c r="IL24">
        <v>3725.7900937322961</v>
      </c>
      <c r="IM24">
        <v>3818.26307988191</v>
      </c>
      <c r="IN24">
        <v>3714.6281781023918</v>
      </c>
      <c r="IO24">
        <v>3716.4626484432129</v>
      </c>
      <c r="IP24">
        <v>3874.3589283024116</v>
      </c>
      <c r="IQ24">
        <v>4080.3247302041345</v>
      </c>
      <c r="IR24">
        <v>4151.7286250939151</v>
      </c>
      <c r="IS24">
        <v>4013.8848312911209</v>
      </c>
      <c r="IT24">
        <v>3729.324190521229</v>
      </c>
      <c r="IU24">
        <v>3594.5078892712113</v>
      </c>
      <c r="IV24">
        <v>4088.4768713954459</v>
      </c>
      <c r="IW24">
        <v>3692.8278453866892</v>
      </c>
      <c r="IX24">
        <v>3674.6271663696007</v>
      </c>
      <c r="IY24">
        <v>3689.7342921158961</v>
      </c>
      <c r="IZ24">
        <v>3832.9457829575927</v>
      </c>
      <c r="JA24">
        <v>3593.602294921875</v>
      </c>
      <c r="JB24">
        <v>3553.5223904977479</v>
      </c>
      <c r="JC24">
        <v>4012.1556314678992</v>
      </c>
      <c r="JD24">
        <v>3985.0109190634994</v>
      </c>
      <c r="JE24">
        <v>3751.2310986078646</v>
      </c>
      <c r="JF24">
        <v>3346.1704324495422</v>
      </c>
      <c r="JG24">
        <v>3262.3997532387416</v>
      </c>
      <c r="JH24">
        <v>3714.602808756712</v>
      </c>
      <c r="JI24">
        <v>3444.0000728544364</v>
      </c>
      <c r="JJ24">
        <v>3238.20673763377</v>
      </c>
      <c r="JK24">
        <v>3462.9656577079754</v>
      </c>
      <c r="JL24">
        <v>3513.1387274467238</v>
      </c>
      <c r="JM24">
        <v>3505.9062905317769</v>
      </c>
      <c r="JN24">
        <v>3418.7831987750551</v>
      </c>
      <c r="JO24">
        <v>3440.5277247830636</v>
      </c>
      <c r="JP24">
        <v>3474.1743881118882</v>
      </c>
      <c r="JQ24">
        <v>3196.5901105493185</v>
      </c>
      <c r="JR24">
        <v>3004.9490375618234</v>
      </c>
      <c r="JS24">
        <v>2876.472974174334</v>
      </c>
      <c r="JT24">
        <v>2978.8776510655866</v>
      </c>
      <c r="JU24">
        <v>3168.8342779862933</v>
      </c>
      <c r="JV24">
        <v>3158.789367929061</v>
      </c>
      <c r="JW24">
        <v>3331.2455141058226</v>
      </c>
      <c r="JX24">
        <v>3452.5013396030404</v>
      </c>
      <c r="JY24">
        <v>3444.2630359212053</v>
      </c>
      <c r="JZ24">
        <v>3463.897286133365</v>
      </c>
      <c r="KA24">
        <v>4035.0532007170532</v>
      </c>
      <c r="KB24">
        <v>3364.0102907708178</v>
      </c>
      <c r="KC24">
        <v>2932.6773628233018</v>
      </c>
      <c r="KD24">
        <v>3116.4318012984077</v>
      </c>
      <c r="KE24">
        <v>2873.3834439033953</v>
      </c>
      <c r="KF24">
        <v>3172.0871641365547</v>
      </c>
      <c r="KG24">
        <v>3648.2385287136044</v>
      </c>
      <c r="KH24">
        <v>3305.3101181277671</v>
      </c>
      <c r="KI24">
        <v>3478.7992942998208</v>
      </c>
      <c r="KJ24">
        <v>3579.2508347005978</v>
      </c>
      <c r="KK24">
        <v>3689.8283247514205</v>
      </c>
      <c r="KL24">
        <v>3766.4337550647269</v>
      </c>
      <c r="KM24">
        <v>3615.535732978421</v>
      </c>
      <c r="KN24">
        <v>3643.965372745171</v>
      </c>
      <c r="KO24">
        <v>3500.9934060471369</v>
      </c>
      <c r="KP24">
        <f t="shared" si="0"/>
        <v>3330.5566104453551</v>
      </c>
    </row>
    <row r="25" spans="1:302" x14ac:dyDescent="0.25">
      <c r="A25" t="s">
        <v>243</v>
      </c>
      <c r="B25">
        <v>3200.3132029392236</v>
      </c>
      <c r="C25">
        <v>2731.1050281102648</v>
      </c>
      <c r="D25">
        <v>2656.9281808405976</v>
      </c>
      <c r="E25">
        <v>3018.081125797713</v>
      </c>
      <c r="F25">
        <v>3375.7968104263555</v>
      </c>
      <c r="G25">
        <v>3407.4061279881562</v>
      </c>
      <c r="H25">
        <v>3440.7640989837873</v>
      </c>
      <c r="I25">
        <v>3345.9536538306938</v>
      </c>
      <c r="J25">
        <v>3418.129536380226</v>
      </c>
      <c r="K25">
        <v>3270.7768393955957</v>
      </c>
      <c r="L25">
        <v>3263.7017867628556</v>
      </c>
      <c r="M25">
        <v>3009.6230199128559</v>
      </c>
      <c r="N25">
        <v>3153.3319671291265</v>
      </c>
      <c r="O25">
        <v>3315.9464764713202</v>
      </c>
      <c r="P25">
        <v>3161.0816247795415</v>
      </c>
      <c r="Q25">
        <v>3286.9962897548953</v>
      </c>
      <c r="R25">
        <v>3361.273752598162</v>
      </c>
      <c r="S25">
        <v>3217.1178911428997</v>
      </c>
      <c r="T25">
        <v>3147.6647544901998</v>
      </c>
      <c r="U25">
        <v>3223.5495985659463</v>
      </c>
      <c r="V25">
        <v>3169.249027288849</v>
      </c>
      <c r="W25">
        <v>3104.530158256196</v>
      </c>
      <c r="X25">
        <v>2719.9163696743885</v>
      </c>
      <c r="Y25">
        <v>2661.3773211290945</v>
      </c>
      <c r="Z25">
        <v>2854.4172760101328</v>
      </c>
      <c r="AA25">
        <v>2963.7854415783249</v>
      </c>
      <c r="AB25">
        <v>3310.582321061484</v>
      </c>
      <c r="AC25">
        <v>3323.8999079526393</v>
      </c>
      <c r="AD25">
        <v>3398.8210019109702</v>
      </c>
      <c r="AE25">
        <v>3367.4725353117424</v>
      </c>
      <c r="AF25">
        <v>3375.3199389507731</v>
      </c>
      <c r="AG25">
        <v>3310.4332747284507</v>
      </c>
      <c r="AH25">
        <v>3431.3822301729274</v>
      </c>
      <c r="AI25">
        <v>3392.4906004264194</v>
      </c>
      <c r="AJ25">
        <v>3077.0280838126282</v>
      </c>
      <c r="AK25">
        <v>2652.9193243076415</v>
      </c>
      <c r="AL25">
        <v>2622.3891042454911</v>
      </c>
      <c r="AM25">
        <v>2822.0748348621955</v>
      </c>
      <c r="AN25">
        <v>3243.2916620924361</v>
      </c>
      <c r="AO25">
        <v>3518.3574550702369</v>
      </c>
      <c r="AP25">
        <v>3478.3049841562542</v>
      </c>
      <c r="AQ25">
        <v>3489.2576679794729</v>
      </c>
      <c r="AR25">
        <v>3471.0092082504325</v>
      </c>
      <c r="AS25">
        <v>3472.812120045392</v>
      </c>
      <c r="AT25">
        <v>3324.9645373105768</v>
      </c>
      <c r="AU25">
        <v>3465.3884132304829</v>
      </c>
      <c r="AV25">
        <v>3551.6323805227798</v>
      </c>
      <c r="AW25">
        <v>3234.3387754592959</v>
      </c>
      <c r="AX25">
        <v>3210.5836419256157</v>
      </c>
      <c r="AY25">
        <v>3285.9619997659729</v>
      </c>
      <c r="AZ25">
        <v>3493.3945313386757</v>
      </c>
      <c r="BA25">
        <v>3446.8023914411579</v>
      </c>
      <c r="BB25">
        <v>3475.0751251241113</v>
      </c>
      <c r="BC25">
        <v>3377.7453718664883</v>
      </c>
      <c r="BD25">
        <v>3519.2804885074024</v>
      </c>
      <c r="BE25">
        <v>3512.8572338320159</v>
      </c>
      <c r="BF25">
        <v>3515.5933423981469</v>
      </c>
      <c r="BG25">
        <v>3577.1416110775212</v>
      </c>
      <c r="BH25">
        <v>3511.5754129599623</v>
      </c>
      <c r="BI25">
        <v>3396.7077130687812</v>
      </c>
      <c r="BJ25">
        <v>3138.1459429132478</v>
      </c>
      <c r="BK25">
        <v>3165.0796034845298</v>
      </c>
      <c r="BL25">
        <v>2485.778080636002</v>
      </c>
      <c r="BM25">
        <v>2576.5763390015459</v>
      </c>
      <c r="BN25">
        <v>2858.2052101915115</v>
      </c>
      <c r="BO25">
        <v>2908.1244149434087</v>
      </c>
      <c r="BP25">
        <v>3004.4041032907726</v>
      </c>
      <c r="BQ25">
        <v>2984.5294599018007</v>
      </c>
      <c r="BR25">
        <v>3102.4677055566949</v>
      </c>
      <c r="BS25">
        <v>3324.4665576260295</v>
      </c>
      <c r="BT25">
        <v>3265.0219894188231</v>
      </c>
      <c r="BU25">
        <v>3126.4052461775846</v>
      </c>
      <c r="BV25">
        <v>2812.8957612848321</v>
      </c>
      <c r="BW25">
        <v>2895.3521791930916</v>
      </c>
      <c r="BX25">
        <v>2813.4664836180268</v>
      </c>
      <c r="BY25">
        <v>3416.7809898762653</v>
      </c>
      <c r="BZ25">
        <v>3211.7201945239485</v>
      </c>
      <c r="CA25">
        <v>3288.2382316222365</v>
      </c>
      <c r="CB25">
        <v>3131.619519572233</v>
      </c>
      <c r="CC25">
        <v>3255.4070962321462</v>
      </c>
      <c r="CD25">
        <v>3266.7928366100305</v>
      </c>
      <c r="CE25">
        <v>3244.8173341114107</v>
      </c>
      <c r="CF25">
        <v>3152.5717408906885</v>
      </c>
      <c r="CG25">
        <v>3025.5996378424911</v>
      </c>
      <c r="CH25">
        <v>2919.2221587558961</v>
      </c>
      <c r="CI25">
        <v>2995.3489277451499</v>
      </c>
      <c r="CJ25">
        <v>2892.7510909919883</v>
      </c>
      <c r="CK25">
        <v>2985.8908243682763</v>
      </c>
      <c r="CL25">
        <v>3186.9071019296489</v>
      </c>
      <c r="CM25">
        <v>3084.1636326566277</v>
      </c>
      <c r="CN25">
        <v>3097.0243084046415</v>
      </c>
      <c r="CO25">
        <v>3224.6166262001984</v>
      </c>
      <c r="CP25">
        <v>3266.1800912160797</v>
      </c>
      <c r="CQ25">
        <v>3145.8980242286525</v>
      </c>
      <c r="CR25">
        <v>3202.4946693483753</v>
      </c>
      <c r="CS25">
        <v>2988.2649018232819</v>
      </c>
      <c r="CT25">
        <v>2948.9773679798827</v>
      </c>
      <c r="CU25">
        <v>2873.5317285203655</v>
      </c>
      <c r="CV25">
        <v>3016.5620330012453</v>
      </c>
      <c r="CW25">
        <v>3238.5268583830712</v>
      </c>
      <c r="CX25">
        <v>3273.5107794163341</v>
      </c>
      <c r="CY25">
        <v>3464.0069080274302</v>
      </c>
      <c r="CZ25">
        <v>3312.8082924808396</v>
      </c>
      <c r="DA25">
        <v>3135.9867917690171</v>
      </c>
      <c r="DB25">
        <v>3116.411893291749</v>
      </c>
      <c r="DC25">
        <v>3093.4845440494591</v>
      </c>
      <c r="DD25">
        <v>3055.33858539218</v>
      </c>
      <c r="DE25">
        <v>3137.2775899377875</v>
      </c>
      <c r="DF25">
        <v>2749.1334642183469</v>
      </c>
      <c r="DG25">
        <v>2722.1919431279621</v>
      </c>
      <c r="DH25">
        <v>2597.114747436859</v>
      </c>
      <c r="DI25">
        <v>3197.5277685144806</v>
      </c>
      <c r="DJ25">
        <v>3077.8846241718074</v>
      </c>
      <c r="DK25">
        <v>3136.582983867921</v>
      </c>
      <c r="DL25">
        <v>3176.3352700834253</v>
      </c>
      <c r="DM25">
        <v>3165.2343281450808</v>
      </c>
      <c r="DN25">
        <v>3153.9583149342047</v>
      </c>
      <c r="DO25">
        <v>2886.6794440800268</v>
      </c>
      <c r="DP25">
        <v>2955.4394305969727</v>
      </c>
      <c r="DQ25">
        <v>3042.3951630265769</v>
      </c>
      <c r="DR25">
        <v>2844.5823967406577</v>
      </c>
      <c r="DS25">
        <v>2729.173324914394</v>
      </c>
      <c r="DT25">
        <v>2714.1680168016801</v>
      </c>
      <c r="DU25">
        <v>3243.7719949046009</v>
      </c>
      <c r="DV25">
        <v>3261.748642402416</v>
      </c>
      <c r="DW25">
        <v>3240.860488721235</v>
      </c>
      <c r="DX25">
        <v>3278.4566002868487</v>
      </c>
      <c r="DY25">
        <v>3368.0620835016152</v>
      </c>
      <c r="DZ25">
        <v>3306.4818461709147</v>
      </c>
      <c r="EA25">
        <v>3099.0911388140162</v>
      </c>
      <c r="EB25">
        <v>3018.9680172768412</v>
      </c>
      <c r="EC25">
        <v>2847.6518894912679</v>
      </c>
      <c r="ED25">
        <v>2756.7927049391692</v>
      </c>
      <c r="EE25">
        <v>3024.6340551617195</v>
      </c>
      <c r="EF25">
        <v>2842.345767575323</v>
      </c>
      <c r="EG25">
        <v>3296.2657381389818</v>
      </c>
      <c r="EH25">
        <v>3309.4118157800076</v>
      </c>
      <c r="EI25">
        <v>3293.2551184878316</v>
      </c>
      <c r="EJ25">
        <v>3285.7835321916828</v>
      </c>
      <c r="EK25">
        <v>3274.9856264421896</v>
      </c>
      <c r="EL25">
        <v>3256.4805508773834</v>
      </c>
      <c r="EM25">
        <v>3119.9431104599007</v>
      </c>
      <c r="EN25">
        <v>2987.1460718380476</v>
      </c>
      <c r="EO25">
        <v>2879.5661981787184</v>
      </c>
      <c r="EP25">
        <v>2805.5617142557394</v>
      </c>
      <c r="EQ25">
        <v>2820.7328343898153</v>
      </c>
      <c r="ER25">
        <v>2886.5344420081447</v>
      </c>
      <c r="ES25">
        <v>3599.6869961354387</v>
      </c>
      <c r="ET25">
        <v>3505.1590614467204</v>
      </c>
      <c r="EU25">
        <v>3347.571817100119</v>
      </c>
      <c r="EV25">
        <v>3198.2019408433353</v>
      </c>
      <c r="EW25">
        <v>3226.6852670688122</v>
      </c>
      <c r="EX25">
        <v>3086.5697735100721</v>
      </c>
      <c r="EY25">
        <v>3147.7003577487644</v>
      </c>
      <c r="EZ25">
        <v>2725.1169452427771</v>
      </c>
      <c r="FA25">
        <v>2679.8119855259538</v>
      </c>
      <c r="FB25">
        <v>2998.6657408175111</v>
      </c>
      <c r="FC25">
        <v>2932.7684971098265</v>
      </c>
      <c r="FD25">
        <v>3084.0607366468271</v>
      </c>
      <c r="FE25">
        <v>3158.9705555650489</v>
      </c>
      <c r="FF25">
        <v>3059.6571737832187</v>
      </c>
      <c r="FG25">
        <v>3162.2566304108054</v>
      </c>
      <c r="FH25">
        <v>3214.692354409879</v>
      </c>
      <c r="FI25">
        <v>3241.0948013431062</v>
      </c>
      <c r="FJ25">
        <v>3262.5528514509992</v>
      </c>
      <c r="FK25">
        <v>3467.2618585728696</v>
      </c>
      <c r="FL25">
        <v>3245.8315166409029</v>
      </c>
      <c r="FM25">
        <v>3352.4748731278623</v>
      </c>
      <c r="FN25">
        <v>3298.3779492627573</v>
      </c>
      <c r="FO25">
        <v>3331.5683031962481</v>
      </c>
      <c r="FP25">
        <v>3581.5447588187258</v>
      </c>
      <c r="FQ25">
        <v>3479.5826186392223</v>
      </c>
      <c r="FR25">
        <v>3369.3055917339589</v>
      </c>
      <c r="FS25">
        <v>3379.4775096148487</v>
      </c>
      <c r="FT25">
        <v>3384.3825656884446</v>
      </c>
      <c r="FU25">
        <v>3425.8601981203965</v>
      </c>
      <c r="FV25">
        <v>3446.6403956194677</v>
      </c>
      <c r="FW25">
        <v>3517.0456602140384</v>
      </c>
      <c r="FX25">
        <v>3612.0243511503581</v>
      </c>
      <c r="FY25">
        <v>3516.1221513131804</v>
      </c>
      <c r="FZ25">
        <v>3354.9164972314929</v>
      </c>
      <c r="GA25">
        <v>3132.6224675742315</v>
      </c>
      <c r="GB25">
        <v>3209.9433036477722</v>
      </c>
      <c r="GC25">
        <v>3375.9094930750116</v>
      </c>
      <c r="GD25">
        <v>3289.0599809772912</v>
      </c>
      <c r="GE25">
        <v>3320.435263477113</v>
      </c>
      <c r="GF25">
        <v>3320.8724968402503</v>
      </c>
      <c r="GG25">
        <v>3275.8720874542014</v>
      </c>
      <c r="GH25">
        <v>3308.0378962630989</v>
      </c>
      <c r="GI25">
        <v>3432.049828799898</v>
      </c>
      <c r="GJ25">
        <v>3348.5564044629755</v>
      </c>
      <c r="GK25">
        <v>3239.0909030447328</v>
      </c>
      <c r="GL25">
        <v>3316.5347821994214</v>
      </c>
      <c r="GM25">
        <v>3348.2479135797776</v>
      </c>
      <c r="GN25">
        <v>3353.7039511782264</v>
      </c>
      <c r="GO25">
        <v>3446.8051732766171</v>
      </c>
      <c r="GP25">
        <v>3414.7260373746203</v>
      </c>
      <c r="GQ25">
        <v>3407.7037794883454</v>
      </c>
      <c r="GR25">
        <v>3470.6937601416139</v>
      </c>
      <c r="GS25">
        <v>3440.1502169413261</v>
      </c>
      <c r="GT25">
        <v>3453.1399778470204</v>
      </c>
      <c r="GU25">
        <v>3737.9291906241742</v>
      </c>
      <c r="GV25">
        <v>3480.4630112403147</v>
      </c>
      <c r="GW25">
        <v>3387.7119731824641</v>
      </c>
      <c r="GX25">
        <v>3575.5758645253209</v>
      </c>
      <c r="GY25">
        <v>4234.8663858923201</v>
      </c>
      <c r="GZ25">
        <v>3546.8092225109904</v>
      </c>
      <c r="HA25">
        <v>3578.4913096200485</v>
      </c>
      <c r="HB25">
        <v>3791.712070723398</v>
      </c>
      <c r="HC25">
        <v>3914.9021385093806</v>
      </c>
      <c r="HD25">
        <v>3856.1694563338788</v>
      </c>
      <c r="HE25">
        <v>3796.3541666666665</v>
      </c>
      <c r="HF25">
        <v>3800.4054775031127</v>
      </c>
      <c r="HG25">
        <v>3794.939500116795</v>
      </c>
      <c r="HH25">
        <v>3615.4247291149986</v>
      </c>
      <c r="HI25">
        <v>3546.4246586011741</v>
      </c>
      <c r="HJ25">
        <v>3725.0017533752471</v>
      </c>
      <c r="HK25">
        <v>3685.9703531944842</v>
      </c>
      <c r="HL25">
        <v>3770.5147165434246</v>
      </c>
      <c r="HM25">
        <v>3704.9702179282604</v>
      </c>
      <c r="HN25">
        <v>3784.5532730048189</v>
      </c>
      <c r="HO25">
        <v>3741.3611207194745</v>
      </c>
      <c r="HP25">
        <v>3859.5411204481788</v>
      </c>
      <c r="HQ25">
        <v>3912.1887154918886</v>
      </c>
      <c r="HR25">
        <v>3931.1691780182873</v>
      </c>
      <c r="HS25">
        <v>3926.4928831731281</v>
      </c>
      <c r="HT25">
        <v>3530.7562761394956</v>
      </c>
      <c r="HU25">
        <v>3567.9064811269423</v>
      </c>
      <c r="HV25">
        <v>4272.1579885171259</v>
      </c>
      <c r="HW25">
        <v>3719.0080523402112</v>
      </c>
      <c r="HX25">
        <v>3815.6266889206804</v>
      </c>
      <c r="HY25">
        <v>3564.0780866998011</v>
      </c>
      <c r="HZ25">
        <v>3588.5450120670362</v>
      </c>
      <c r="IA25">
        <v>3580.4149744261986</v>
      </c>
      <c r="IB25">
        <v>3650.388191996683</v>
      </c>
      <c r="IC25">
        <v>3695.1313367279936</v>
      </c>
      <c r="ID25">
        <v>3710.8104350491535</v>
      </c>
      <c r="IE25">
        <v>3612.6275880906851</v>
      </c>
      <c r="IF25">
        <v>3654.298176635376</v>
      </c>
      <c r="IG25">
        <v>3922.7411373407967</v>
      </c>
      <c r="IH25">
        <v>3910.589062959385</v>
      </c>
      <c r="II25">
        <v>3905.1955007315337</v>
      </c>
      <c r="IJ25">
        <v>3837.4648959566912</v>
      </c>
      <c r="IK25">
        <v>3820.5100752487251</v>
      </c>
      <c r="IL25">
        <v>3725.7900937322961</v>
      </c>
      <c r="IM25">
        <v>3818.26307988191</v>
      </c>
      <c r="IN25">
        <v>3714.6281781023918</v>
      </c>
      <c r="IO25">
        <v>3716.4626484432129</v>
      </c>
      <c r="IP25">
        <v>3874.3589283024116</v>
      </c>
      <c r="IQ25">
        <v>4080.3247302041345</v>
      </c>
      <c r="IR25">
        <v>4151.7286250939151</v>
      </c>
      <c r="IS25">
        <v>4013.8848312911209</v>
      </c>
      <c r="IT25">
        <v>3729.324190521229</v>
      </c>
      <c r="IU25">
        <v>3594.5078892712113</v>
      </c>
      <c r="IV25">
        <v>4088.4768713954459</v>
      </c>
      <c r="IW25">
        <v>3692.8278453866892</v>
      </c>
      <c r="IX25">
        <v>3674.6271663696007</v>
      </c>
      <c r="IY25">
        <v>3689.7342921158961</v>
      </c>
      <c r="IZ25">
        <v>3832.9457829575927</v>
      </c>
      <c r="JA25">
        <v>3593.602294921875</v>
      </c>
      <c r="JB25">
        <v>3553.5223904977479</v>
      </c>
      <c r="JC25">
        <v>4012.1556314678992</v>
      </c>
      <c r="JD25">
        <v>3985.0109190634994</v>
      </c>
      <c r="JE25">
        <v>3751.2310986078646</v>
      </c>
      <c r="JF25">
        <v>3346.1704324495422</v>
      </c>
      <c r="JG25">
        <v>3262.3997532387416</v>
      </c>
      <c r="JH25">
        <v>3714.602808756712</v>
      </c>
      <c r="JI25">
        <v>3444.0000728544364</v>
      </c>
      <c r="JJ25">
        <v>3238.20673763377</v>
      </c>
      <c r="JK25">
        <v>3462.9656577079754</v>
      </c>
      <c r="JL25">
        <v>3513.1387274467238</v>
      </c>
      <c r="JM25">
        <v>3505.9062905317769</v>
      </c>
      <c r="JN25">
        <v>3418.7831987750551</v>
      </c>
      <c r="JO25">
        <v>3440.5277247830636</v>
      </c>
      <c r="JP25">
        <v>3474.1743881118882</v>
      </c>
      <c r="JQ25">
        <v>3196.5901105493185</v>
      </c>
      <c r="JR25">
        <v>3004.9490375618234</v>
      </c>
      <c r="JS25">
        <v>2876.472974174334</v>
      </c>
      <c r="JT25">
        <v>2978.8776510655866</v>
      </c>
      <c r="JU25">
        <v>3168.8342779862933</v>
      </c>
      <c r="JV25">
        <v>3158.789367929061</v>
      </c>
      <c r="JW25">
        <v>3331.2455141058226</v>
      </c>
      <c r="JX25">
        <v>3452.5013396030404</v>
      </c>
      <c r="JY25">
        <v>3444.2630359212053</v>
      </c>
      <c r="JZ25">
        <v>3463.897286133365</v>
      </c>
      <c r="KA25">
        <v>4035.0532007170532</v>
      </c>
      <c r="KB25">
        <v>3364.0102907708178</v>
      </c>
      <c r="KC25">
        <v>2932.6773628233018</v>
      </c>
      <c r="KD25">
        <v>3116.4318012984077</v>
      </c>
      <c r="KE25">
        <v>2873.3834439033953</v>
      </c>
      <c r="KF25">
        <v>3172.0871641365547</v>
      </c>
      <c r="KG25">
        <v>3648.2385287136044</v>
      </c>
      <c r="KH25">
        <v>3305.3101181277671</v>
      </c>
      <c r="KI25">
        <v>3478.7992942998208</v>
      </c>
      <c r="KJ25">
        <v>3579.2508347005978</v>
      </c>
      <c r="KK25">
        <v>3689.8283247514205</v>
      </c>
      <c r="KL25">
        <v>3766.4337550647269</v>
      </c>
      <c r="KM25">
        <v>3615.535732978421</v>
      </c>
      <c r="KN25">
        <v>3643.965372745171</v>
      </c>
      <c r="KO25">
        <v>3500.9934060471369</v>
      </c>
      <c r="KP25">
        <f t="shared" si="0"/>
        <v>3330.5566104453551</v>
      </c>
    </row>
    <row r="26" spans="1:302" x14ac:dyDescent="0.25">
      <c r="A26" t="s">
        <v>709</v>
      </c>
      <c r="B26">
        <v>3200.3132029392236</v>
      </c>
      <c r="C26">
        <v>2731.1050281102648</v>
      </c>
      <c r="D26">
        <v>2656.9281808405976</v>
      </c>
      <c r="E26">
        <v>3018.081125797713</v>
      </c>
      <c r="F26">
        <v>3375.7968104263555</v>
      </c>
      <c r="G26">
        <v>3407.4061279881562</v>
      </c>
      <c r="H26">
        <v>3440.7640989837873</v>
      </c>
      <c r="I26">
        <v>3345.9536538306938</v>
      </c>
      <c r="J26">
        <v>3418.129536380226</v>
      </c>
      <c r="K26">
        <v>3270.7768393955957</v>
      </c>
      <c r="L26">
        <v>3263.7017867628556</v>
      </c>
      <c r="M26">
        <v>3009.6230199128559</v>
      </c>
      <c r="N26">
        <v>3153.3319671291265</v>
      </c>
      <c r="O26">
        <v>3315.9464764713202</v>
      </c>
      <c r="P26">
        <v>3161.0816247795415</v>
      </c>
      <c r="Q26">
        <v>3286.9962897548953</v>
      </c>
      <c r="R26">
        <v>3361.273752598162</v>
      </c>
      <c r="S26">
        <v>3217.1178911428997</v>
      </c>
      <c r="T26">
        <v>3147.6647544901998</v>
      </c>
      <c r="U26">
        <v>3223.5495985659463</v>
      </c>
      <c r="V26">
        <v>3169.249027288849</v>
      </c>
      <c r="W26">
        <v>3104.530158256196</v>
      </c>
      <c r="X26">
        <v>2719.9163696743885</v>
      </c>
      <c r="Y26">
        <v>2661.3773211290945</v>
      </c>
      <c r="Z26">
        <v>2854.4172760101328</v>
      </c>
      <c r="AA26">
        <v>2963.7854415783249</v>
      </c>
      <c r="AB26">
        <v>3310.582321061484</v>
      </c>
      <c r="AC26">
        <v>3323.8999079526393</v>
      </c>
      <c r="AD26">
        <v>3398.8210019109702</v>
      </c>
      <c r="AE26">
        <v>3367.4725353117424</v>
      </c>
      <c r="AF26">
        <v>3375.3199389507731</v>
      </c>
      <c r="AG26">
        <v>3310.4332747284507</v>
      </c>
      <c r="AH26">
        <v>3431.3822301729274</v>
      </c>
      <c r="AI26">
        <v>3392.4906004264194</v>
      </c>
      <c r="AJ26">
        <v>3077.0280838126282</v>
      </c>
      <c r="AK26">
        <v>2652.9193243076415</v>
      </c>
      <c r="AL26">
        <v>2622.3891042454911</v>
      </c>
      <c r="AM26">
        <v>2822.0748348621955</v>
      </c>
      <c r="AN26">
        <v>3243.2916620924361</v>
      </c>
      <c r="AO26">
        <v>3518.3574550702369</v>
      </c>
      <c r="AP26">
        <v>3478.3049841562542</v>
      </c>
      <c r="AQ26">
        <v>3489.2576679794729</v>
      </c>
      <c r="AR26">
        <v>3471.0092082504325</v>
      </c>
      <c r="AS26">
        <v>3472.812120045392</v>
      </c>
      <c r="AT26">
        <v>3324.9645373105768</v>
      </c>
      <c r="AU26">
        <v>3465.3884132304829</v>
      </c>
      <c r="AV26">
        <v>3551.6323805227798</v>
      </c>
      <c r="AW26">
        <v>3234.3387754592959</v>
      </c>
      <c r="AX26">
        <v>3210.5836419256157</v>
      </c>
      <c r="AY26">
        <v>3285.9619997659729</v>
      </c>
      <c r="AZ26">
        <v>3493.3945313386757</v>
      </c>
      <c r="BA26">
        <v>3446.8023914411579</v>
      </c>
      <c r="BB26">
        <v>3475.0751251241113</v>
      </c>
      <c r="BC26">
        <v>3377.7453718664883</v>
      </c>
      <c r="BD26">
        <v>3519.2804885074024</v>
      </c>
      <c r="BE26">
        <v>3512.8572338320159</v>
      </c>
      <c r="BF26">
        <v>3515.5933423981469</v>
      </c>
      <c r="BG26">
        <v>3577.1416110775212</v>
      </c>
      <c r="BH26">
        <v>3511.5754129599623</v>
      </c>
      <c r="BI26">
        <v>3396.7077130687812</v>
      </c>
      <c r="BJ26">
        <v>3138.1459429132478</v>
      </c>
      <c r="BK26">
        <v>3165.0796034845298</v>
      </c>
      <c r="BL26">
        <v>2485.778080636002</v>
      </c>
      <c r="BM26">
        <v>2576.5763390015459</v>
      </c>
      <c r="BN26">
        <v>2858.2052101915115</v>
      </c>
      <c r="BO26">
        <v>2908.1244149434087</v>
      </c>
      <c r="BP26">
        <v>3004.4041032907726</v>
      </c>
      <c r="BQ26">
        <v>2984.5294599018007</v>
      </c>
      <c r="BR26">
        <v>3102.4677055566949</v>
      </c>
      <c r="BS26">
        <v>3324.4665576260295</v>
      </c>
      <c r="BT26">
        <v>3265.0219894188231</v>
      </c>
      <c r="BU26">
        <v>3126.4052461775846</v>
      </c>
      <c r="BV26">
        <v>2812.8957612848321</v>
      </c>
      <c r="BW26">
        <v>2895.3521791930916</v>
      </c>
      <c r="BX26">
        <v>2813.4664836180268</v>
      </c>
      <c r="BY26">
        <v>3416.7809898762653</v>
      </c>
      <c r="BZ26">
        <v>3211.7201945239485</v>
      </c>
      <c r="CA26">
        <v>3288.2382316222365</v>
      </c>
      <c r="CB26">
        <v>3131.619519572233</v>
      </c>
      <c r="CC26">
        <v>3255.4070962321462</v>
      </c>
      <c r="CD26">
        <v>3266.7928366100305</v>
      </c>
      <c r="CE26">
        <v>3244.8173341114107</v>
      </c>
      <c r="CF26">
        <v>3152.5717408906885</v>
      </c>
      <c r="CG26">
        <v>3025.5996378424911</v>
      </c>
      <c r="CH26">
        <v>2919.2221587558961</v>
      </c>
      <c r="CI26">
        <v>2995.3489277451499</v>
      </c>
      <c r="CJ26">
        <v>2892.7510909919883</v>
      </c>
      <c r="CK26">
        <v>2985.8908243682763</v>
      </c>
      <c r="CL26">
        <v>3186.9071019296489</v>
      </c>
      <c r="CM26">
        <v>3084.1636326566277</v>
      </c>
      <c r="CN26">
        <v>3097.0243084046415</v>
      </c>
      <c r="CO26">
        <v>3224.6166262001984</v>
      </c>
      <c r="CP26">
        <v>3266.1800912160797</v>
      </c>
      <c r="CQ26">
        <v>3145.8980242286525</v>
      </c>
      <c r="CR26">
        <v>3202.4946693483753</v>
      </c>
      <c r="CS26">
        <v>2988.2649018232819</v>
      </c>
      <c r="CT26">
        <v>2948.9773679798827</v>
      </c>
      <c r="CU26">
        <v>2873.5317285203655</v>
      </c>
      <c r="CV26">
        <v>3016.5620330012453</v>
      </c>
      <c r="CW26">
        <v>3238.5268583830712</v>
      </c>
      <c r="CX26">
        <v>3273.5107794163341</v>
      </c>
      <c r="CY26">
        <v>3464.0069080274302</v>
      </c>
      <c r="CZ26">
        <v>3312.8082924808396</v>
      </c>
      <c r="DA26">
        <v>3135.9867917690171</v>
      </c>
      <c r="DB26">
        <v>3116.411893291749</v>
      </c>
      <c r="DC26">
        <v>3093.4845440494591</v>
      </c>
      <c r="DD26">
        <v>3055.33858539218</v>
      </c>
      <c r="DE26">
        <v>3137.2775899377875</v>
      </c>
      <c r="DF26">
        <v>2749.1334642183469</v>
      </c>
      <c r="DG26">
        <v>2722.1919431279621</v>
      </c>
      <c r="DH26">
        <v>2597.114747436859</v>
      </c>
      <c r="DI26">
        <v>3197.5277685144806</v>
      </c>
      <c r="DJ26">
        <v>3077.8846241718074</v>
      </c>
      <c r="DK26">
        <v>3136.582983867921</v>
      </c>
      <c r="DL26">
        <v>3176.3352700834253</v>
      </c>
      <c r="DM26">
        <v>3165.2343281450808</v>
      </c>
      <c r="DN26">
        <v>3153.9583149342047</v>
      </c>
      <c r="DO26">
        <v>2886.6794440800268</v>
      </c>
      <c r="DP26">
        <v>2955.4394305969727</v>
      </c>
      <c r="DQ26">
        <v>3042.3951630265769</v>
      </c>
      <c r="DR26">
        <v>2844.5823967406577</v>
      </c>
      <c r="DS26">
        <v>2729.173324914394</v>
      </c>
      <c r="DT26">
        <v>2714.1680168016801</v>
      </c>
      <c r="DU26">
        <v>3243.7719949046009</v>
      </c>
      <c r="DV26">
        <v>3261.748642402416</v>
      </c>
      <c r="DW26">
        <v>3240.860488721235</v>
      </c>
      <c r="DX26">
        <v>3278.4566002868487</v>
      </c>
      <c r="DY26">
        <v>3368.0620835016152</v>
      </c>
      <c r="DZ26">
        <v>3306.4818461709147</v>
      </c>
      <c r="EA26">
        <v>3099.0911388140162</v>
      </c>
      <c r="EB26">
        <v>3018.9680172768412</v>
      </c>
      <c r="EC26">
        <v>2847.6518894912679</v>
      </c>
      <c r="ED26">
        <v>2756.7927049391692</v>
      </c>
      <c r="EE26">
        <v>3024.6340551617195</v>
      </c>
      <c r="EF26">
        <v>2842.345767575323</v>
      </c>
      <c r="EG26">
        <v>3296.2657381389818</v>
      </c>
      <c r="EH26">
        <v>3309.4118157800076</v>
      </c>
      <c r="EI26">
        <v>3293.2551184878316</v>
      </c>
      <c r="EJ26">
        <v>3285.7835321916828</v>
      </c>
      <c r="EK26">
        <v>3274.9856264421896</v>
      </c>
      <c r="EL26">
        <v>3256.4805508773834</v>
      </c>
      <c r="EM26">
        <v>3119.9431104599007</v>
      </c>
      <c r="EN26">
        <v>2987.1460718380476</v>
      </c>
      <c r="EO26">
        <v>2879.5661981787184</v>
      </c>
      <c r="EP26">
        <v>2805.5617142557394</v>
      </c>
      <c r="EQ26">
        <v>2820.7328343898153</v>
      </c>
      <c r="ER26">
        <v>2886.5344420081447</v>
      </c>
      <c r="ES26">
        <v>3599.6869961354387</v>
      </c>
      <c r="ET26">
        <v>3505.1590614467204</v>
      </c>
      <c r="EU26">
        <v>3347.571817100119</v>
      </c>
      <c r="EV26">
        <v>3198.2019408433353</v>
      </c>
      <c r="EW26">
        <v>3226.6852670688122</v>
      </c>
      <c r="EX26">
        <v>3086.5697735100721</v>
      </c>
      <c r="EY26">
        <v>3147.7003577487644</v>
      </c>
      <c r="EZ26">
        <v>2725.1169452427771</v>
      </c>
      <c r="FA26">
        <v>2679.8119855259538</v>
      </c>
      <c r="FB26">
        <v>2998.6657408175111</v>
      </c>
      <c r="FC26">
        <v>2932.7684971098265</v>
      </c>
      <c r="FD26">
        <v>3084.0607366468271</v>
      </c>
      <c r="FE26">
        <v>3158.9705555650489</v>
      </c>
      <c r="FF26">
        <v>3059.6571737832187</v>
      </c>
      <c r="FG26">
        <v>3162.2566304108054</v>
      </c>
      <c r="FH26">
        <v>3214.692354409879</v>
      </c>
      <c r="FI26">
        <v>3241.0948013431062</v>
      </c>
      <c r="FJ26">
        <v>3262.5528514509992</v>
      </c>
      <c r="FK26">
        <v>3467.2618585728696</v>
      </c>
      <c r="FL26">
        <v>3245.8315166409029</v>
      </c>
      <c r="FM26">
        <v>3352.4748731278623</v>
      </c>
      <c r="FN26">
        <v>3298.3779492627573</v>
      </c>
      <c r="FO26">
        <v>3331.5683031962481</v>
      </c>
      <c r="FP26">
        <v>3581.5447588187258</v>
      </c>
      <c r="FQ26">
        <v>3479.5826186392223</v>
      </c>
      <c r="FR26">
        <v>3369.3055917339589</v>
      </c>
      <c r="FS26">
        <v>3379.4775096148487</v>
      </c>
      <c r="FT26">
        <v>3384.3825656884446</v>
      </c>
      <c r="FU26">
        <v>3425.8601981203965</v>
      </c>
      <c r="FV26">
        <v>3446.6403956194677</v>
      </c>
      <c r="FW26">
        <v>3517.0456602140384</v>
      </c>
      <c r="FX26">
        <v>3612.0243511503581</v>
      </c>
      <c r="FY26">
        <v>3516.1221513131804</v>
      </c>
      <c r="FZ26">
        <v>3354.9164972314929</v>
      </c>
      <c r="GA26">
        <v>3132.6224675742315</v>
      </c>
      <c r="GB26">
        <v>3209.9433036477722</v>
      </c>
      <c r="GC26">
        <v>3375.9094930750116</v>
      </c>
      <c r="GD26">
        <v>3289.0599809772912</v>
      </c>
      <c r="GE26">
        <v>3320.435263477113</v>
      </c>
      <c r="GF26">
        <v>3320.8724968402503</v>
      </c>
      <c r="GG26">
        <v>3275.8720874542014</v>
      </c>
      <c r="GH26">
        <v>3308.0378962630989</v>
      </c>
      <c r="GI26">
        <v>3432.049828799898</v>
      </c>
      <c r="GJ26">
        <v>3348.5564044629755</v>
      </c>
      <c r="GK26">
        <v>3239.0909030447328</v>
      </c>
      <c r="GL26">
        <v>3316.5347821994214</v>
      </c>
      <c r="GM26">
        <v>3348.2479135797776</v>
      </c>
      <c r="GN26">
        <v>3353.7039511782264</v>
      </c>
      <c r="GO26">
        <v>3446.8051732766171</v>
      </c>
      <c r="GP26">
        <v>3414.7260373746203</v>
      </c>
      <c r="GQ26">
        <v>3407.7037794883454</v>
      </c>
      <c r="GR26">
        <v>3470.6937601416139</v>
      </c>
      <c r="GS26">
        <v>3440.1502169413261</v>
      </c>
      <c r="GT26">
        <v>3453.1399778470204</v>
      </c>
      <c r="GU26">
        <v>3737.9291906241742</v>
      </c>
      <c r="GV26">
        <v>3480.4630112403147</v>
      </c>
      <c r="GW26">
        <v>3387.7119731824641</v>
      </c>
      <c r="GX26">
        <v>3575.5758645253209</v>
      </c>
      <c r="GY26">
        <v>4234.8663858923201</v>
      </c>
      <c r="GZ26">
        <v>3546.8092225109904</v>
      </c>
      <c r="HA26">
        <v>3578.4913096200485</v>
      </c>
      <c r="HB26">
        <v>3791.712070723398</v>
      </c>
      <c r="HC26">
        <v>3914.9021385093806</v>
      </c>
      <c r="HD26">
        <v>3856.1694563338788</v>
      </c>
      <c r="HE26">
        <v>3796.3541666666665</v>
      </c>
      <c r="HF26">
        <v>3800.4054775031127</v>
      </c>
      <c r="HG26">
        <v>3794.939500116795</v>
      </c>
      <c r="HH26">
        <v>3615.4247291149986</v>
      </c>
      <c r="HI26">
        <v>3546.4246586011741</v>
      </c>
      <c r="HJ26">
        <v>3725.0017533752471</v>
      </c>
      <c r="HK26">
        <v>3685.9703531944842</v>
      </c>
      <c r="HL26">
        <v>3770.5147165434246</v>
      </c>
      <c r="HM26">
        <v>3704.9702179282604</v>
      </c>
      <c r="HN26">
        <v>3784.5532730048189</v>
      </c>
      <c r="HO26">
        <v>3741.3611207194745</v>
      </c>
      <c r="HP26">
        <v>3859.5411204481788</v>
      </c>
      <c r="HQ26">
        <v>3912.1887154918886</v>
      </c>
      <c r="HR26">
        <v>3931.1691780182873</v>
      </c>
      <c r="HS26">
        <v>3926.4928831731281</v>
      </c>
      <c r="HT26">
        <v>3530.7562761394956</v>
      </c>
      <c r="HU26">
        <v>3567.9064811269423</v>
      </c>
      <c r="HV26">
        <v>4272.1579885171259</v>
      </c>
      <c r="HW26">
        <v>3719.0080523402112</v>
      </c>
      <c r="HX26">
        <v>3815.6266889206804</v>
      </c>
      <c r="HY26">
        <v>3564.0780866998011</v>
      </c>
      <c r="HZ26">
        <v>3588.5450120670362</v>
      </c>
      <c r="IA26">
        <v>3580.4149744261986</v>
      </c>
      <c r="IB26">
        <v>3650.388191996683</v>
      </c>
      <c r="IC26">
        <v>3695.1313367279936</v>
      </c>
      <c r="ID26">
        <v>3710.8104350491535</v>
      </c>
      <c r="IE26">
        <v>3612.6275880906851</v>
      </c>
      <c r="IF26">
        <v>3654.298176635376</v>
      </c>
      <c r="IG26">
        <v>3922.7411373407967</v>
      </c>
      <c r="IH26">
        <v>3910.589062959385</v>
      </c>
      <c r="II26">
        <v>3905.1955007315337</v>
      </c>
      <c r="IJ26">
        <v>3837.4648959566912</v>
      </c>
      <c r="IK26">
        <v>3820.5100752487251</v>
      </c>
      <c r="IL26">
        <v>3725.7900937322961</v>
      </c>
      <c r="IM26">
        <v>3818.26307988191</v>
      </c>
      <c r="IN26">
        <v>3714.6281781023918</v>
      </c>
      <c r="IO26">
        <v>3716.4626484432129</v>
      </c>
      <c r="IP26">
        <v>3874.3589283024116</v>
      </c>
      <c r="IQ26">
        <v>4080.3247302041345</v>
      </c>
      <c r="IR26">
        <v>4151.7286250939151</v>
      </c>
      <c r="IS26">
        <v>4013.8848312911209</v>
      </c>
      <c r="IT26">
        <v>3729.324190521229</v>
      </c>
      <c r="IU26">
        <v>3594.5078892712113</v>
      </c>
      <c r="IV26">
        <v>4088.4768713954459</v>
      </c>
      <c r="IW26">
        <v>3692.8278453866892</v>
      </c>
      <c r="IX26">
        <v>3674.6271663696007</v>
      </c>
      <c r="IY26">
        <v>3689.7342921158961</v>
      </c>
      <c r="IZ26">
        <v>3832.9457829575927</v>
      </c>
      <c r="JA26">
        <v>3593.602294921875</v>
      </c>
      <c r="JB26">
        <v>3553.5223904977479</v>
      </c>
      <c r="JC26">
        <v>4012.1556314678992</v>
      </c>
      <c r="JD26">
        <v>3985.0109190634994</v>
      </c>
      <c r="JE26">
        <v>3751.2310986078646</v>
      </c>
      <c r="JF26">
        <v>3346.1704324495422</v>
      </c>
      <c r="JG26">
        <v>3262.3997532387416</v>
      </c>
      <c r="JH26">
        <v>3714.602808756712</v>
      </c>
      <c r="JI26">
        <v>3444.0000728544364</v>
      </c>
      <c r="JJ26">
        <v>3238.20673763377</v>
      </c>
      <c r="JK26">
        <v>3462.9656577079754</v>
      </c>
      <c r="JL26">
        <v>3513.1387274467238</v>
      </c>
      <c r="JM26">
        <v>3505.9062905317769</v>
      </c>
      <c r="JN26">
        <v>3418.7831987750551</v>
      </c>
      <c r="JO26">
        <v>3440.5277247830636</v>
      </c>
      <c r="JP26">
        <v>3474.1743881118882</v>
      </c>
      <c r="JQ26">
        <v>3196.5901105493185</v>
      </c>
      <c r="JR26">
        <v>3004.9490375618234</v>
      </c>
      <c r="JS26">
        <v>2876.472974174334</v>
      </c>
      <c r="JT26">
        <v>2978.8776510655866</v>
      </c>
      <c r="JU26">
        <v>3168.8342779862933</v>
      </c>
      <c r="JV26">
        <v>3158.789367929061</v>
      </c>
      <c r="JW26">
        <v>3331.2455141058226</v>
      </c>
      <c r="JX26">
        <v>3452.5013396030404</v>
      </c>
      <c r="JY26">
        <v>3444.2630359212053</v>
      </c>
      <c r="JZ26">
        <v>3463.897286133365</v>
      </c>
      <c r="KA26">
        <v>4035.0532007170532</v>
      </c>
      <c r="KB26">
        <v>3364.0102907708178</v>
      </c>
      <c r="KC26">
        <v>2932.6773628233018</v>
      </c>
      <c r="KD26">
        <v>3116.4318012984077</v>
      </c>
      <c r="KE26">
        <v>2873.3834439033953</v>
      </c>
      <c r="KF26">
        <v>3172.0871641365547</v>
      </c>
      <c r="KG26">
        <v>3648.2385287136044</v>
      </c>
      <c r="KH26">
        <v>3305.3101181277671</v>
      </c>
      <c r="KI26">
        <v>3478.7992942998208</v>
      </c>
      <c r="KJ26">
        <v>3579.2508347005978</v>
      </c>
      <c r="KK26">
        <v>3689.8283247514205</v>
      </c>
      <c r="KL26">
        <v>3766.4337550647269</v>
      </c>
      <c r="KM26">
        <v>3615.535732978421</v>
      </c>
      <c r="KN26">
        <v>3643.965372745171</v>
      </c>
      <c r="KO26">
        <v>3500.9934060471369</v>
      </c>
      <c r="KP26">
        <f t="shared" si="0"/>
        <v>3330.5566104453551</v>
      </c>
    </row>
    <row r="27" spans="1:302" x14ac:dyDescent="0.25">
      <c r="A27" t="s">
        <v>593</v>
      </c>
      <c r="B27">
        <v>3200.3132029392236</v>
      </c>
      <c r="C27">
        <v>2731.1050281102648</v>
      </c>
      <c r="D27">
        <v>2656.9281808405976</v>
      </c>
      <c r="E27">
        <v>3018.081125797713</v>
      </c>
      <c r="F27">
        <v>3375.7968104263555</v>
      </c>
      <c r="G27">
        <v>3407.4061279881562</v>
      </c>
      <c r="H27">
        <v>3440.7640989837873</v>
      </c>
      <c r="I27">
        <v>3345.9536538306938</v>
      </c>
      <c r="J27">
        <v>3418.129536380226</v>
      </c>
      <c r="K27">
        <v>3270.7768393955957</v>
      </c>
      <c r="L27">
        <v>3263.7017867628556</v>
      </c>
      <c r="M27">
        <v>3009.6230199128559</v>
      </c>
      <c r="N27">
        <v>3153.3319671291265</v>
      </c>
      <c r="O27">
        <v>3315.9464764713202</v>
      </c>
      <c r="P27">
        <v>3161.0816247795415</v>
      </c>
      <c r="Q27">
        <v>3286.9962897548953</v>
      </c>
      <c r="R27">
        <v>3361.273752598162</v>
      </c>
      <c r="S27">
        <v>3217.1178911428997</v>
      </c>
      <c r="T27">
        <v>3147.6647544901998</v>
      </c>
      <c r="U27">
        <v>3223.5495985659463</v>
      </c>
      <c r="V27">
        <v>3169.249027288849</v>
      </c>
      <c r="W27">
        <v>3104.530158256196</v>
      </c>
      <c r="X27">
        <v>2719.9163696743885</v>
      </c>
      <c r="Y27">
        <v>2661.3773211290945</v>
      </c>
      <c r="Z27">
        <v>2854.4172760101328</v>
      </c>
      <c r="AA27">
        <v>2963.7854415783249</v>
      </c>
      <c r="AB27">
        <v>3310.582321061484</v>
      </c>
      <c r="AC27">
        <v>3323.8999079526393</v>
      </c>
      <c r="AD27">
        <v>3398.8210019109702</v>
      </c>
      <c r="AE27">
        <v>3367.4725353117424</v>
      </c>
      <c r="AF27">
        <v>3375.3199389507731</v>
      </c>
      <c r="AG27">
        <v>3310.4332747284507</v>
      </c>
      <c r="AH27">
        <v>3431.3822301729274</v>
      </c>
      <c r="AI27">
        <v>3392.4906004264194</v>
      </c>
      <c r="AJ27">
        <v>3077.0280838126282</v>
      </c>
      <c r="AK27">
        <v>2652.9193243076415</v>
      </c>
      <c r="AL27">
        <v>2622.3891042454911</v>
      </c>
      <c r="AM27">
        <v>2822.0748348621955</v>
      </c>
      <c r="AN27">
        <v>3243.2916620924361</v>
      </c>
      <c r="AO27">
        <v>3518.3574550702369</v>
      </c>
      <c r="AP27">
        <v>3478.3049841562542</v>
      </c>
      <c r="AQ27">
        <v>3489.2576679794729</v>
      </c>
      <c r="AR27">
        <v>3471.0092082504325</v>
      </c>
      <c r="AS27">
        <v>3472.812120045392</v>
      </c>
      <c r="AT27">
        <v>3324.9645373105768</v>
      </c>
      <c r="AU27">
        <v>3465.3884132304829</v>
      </c>
      <c r="AV27">
        <v>3551.6323805227798</v>
      </c>
      <c r="AW27">
        <v>3234.3387754592959</v>
      </c>
      <c r="AX27">
        <v>3210.5836419256157</v>
      </c>
      <c r="AY27">
        <v>3285.9619997659729</v>
      </c>
      <c r="AZ27">
        <v>3493.3945313386757</v>
      </c>
      <c r="BA27">
        <v>3446.8023914411579</v>
      </c>
      <c r="BB27">
        <v>3475.0751251241113</v>
      </c>
      <c r="BC27">
        <v>3377.7453718664883</v>
      </c>
      <c r="BD27">
        <v>3519.2804885074024</v>
      </c>
      <c r="BE27">
        <v>3512.8572338320159</v>
      </c>
      <c r="BF27">
        <v>3515.5933423981469</v>
      </c>
      <c r="BG27">
        <v>3577.1416110775212</v>
      </c>
      <c r="BH27">
        <v>3511.5754129599623</v>
      </c>
      <c r="BI27">
        <v>3396.7077130687812</v>
      </c>
      <c r="BJ27">
        <v>3138.1459429132478</v>
      </c>
      <c r="BK27">
        <v>3165.0796034845298</v>
      </c>
      <c r="BL27">
        <v>2485.778080636002</v>
      </c>
      <c r="BM27">
        <v>2576.5763390015459</v>
      </c>
      <c r="BN27">
        <v>2858.2052101915115</v>
      </c>
      <c r="BO27">
        <v>2908.1244149434087</v>
      </c>
      <c r="BP27">
        <v>3004.4041032907726</v>
      </c>
      <c r="BQ27">
        <v>2984.5294599018007</v>
      </c>
      <c r="BR27">
        <v>3102.4677055566949</v>
      </c>
      <c r="BS27">
        <v>3324.4665576260295</v>
      </c>
      <c r="BT27">
        <v>3265.0219894188231</v>
      </c>
      <c r="BU27">
        <v>3126.4052461775846</v>
      </c>
      <c r="BV27">
        <v>2812.8957612848321</v>
      </c>
      <c r="BW27">
        <v>2895.3521791930916</v>
      </c>
      <c r="BX27">
        <v>2813.4664836180268</v>
      </c>
      <c r="BY27">
        <v>3416.7809898762653</v>
      </c>
      <c r="BZ27">
        <v>3211.7201945239485</v>
      </c>
      <c r="CA27">
        <v>3288.2382316222365</v>
      </c>
      <c r="CB27">
        <v>3131.619519572233</v>
      </c>
      <c r="CC27">
        <v>3255.4070962321462</v>
      </c>
      <c r="CD27">
        <v>3266.7928366100305</v>
      </c>
      <c r="CE27">
        <v>3244.8173341114107</v>
      </c>
      <c r="CF27">
        <v>3152.5717408906885</v>
      </c>
      <c r="CG27">
        <v>3025.5996378424911</v>
      </c>
      <c r="CH27">
        <v>2919.2221587558961</v>
      </c>
      <c r="CI27">
        <v>2995.3489277451499</v>
      </c>
      <c r="CJ27">
        <v>2892.7510909919883</v>
      </c>
      <c r="CK27">
        <v>2985.8908243682763</v>
      </c>
      <c r="CL27">
        <v>3186.9071019296489</v>
      </c>
      <c r="CM27">
        <v>3084.1636326566277</v>
      </c>
      <c r="CN27">
        <v>3097.0243084046415</v>
      </c>
      <c r="CO27">
        <v>3224.6166262001984</v>
      </c>
      <c r="CP27">
        <v>3266.1800912160797</v>
      </c>
      <c r="CQ27">
        <v>3145.8980242286525</v>
      </c>
      <c r="CR27">
        <v>3202.4946693483753</v>
      </c>
      <c r="CS27">
        <v>2988.2649018232819</v>
      </c>
      <c r="CT27">
        <v>2948.9773679798827</v>
      </c>
      <c r="CU27">
        <v>2873.5317285203655</v>
      </c>
      <c r="CV27">
        <v>3016.5620330012453</v>
      </c>
      <c r="CW27">
        <v>3238.5268583830712</v>
      </c>
      <c r="CX27">
        <v>3273.5107794163341</v>
      </c>
      <c r="CY27">
        <v>3464.0069080274302</v>
      </c>
      <c r="CZ27">
        <v>3312.8082924808396</v>
      </c>
      <c r="DA27">
        <v>3135.9867917690171</v>
      </c>
      <c r="DB27">
        <v>3116.411893291749</v>
      </c>
      <c r="DC27">
        <v>3093.4845440494591</v>
      </c>
      <c r="DD27">
        <v>3055.33858539218</v>
      </c>
      <c r="DE27">
        <v>3137.2775899377875</v>
      </c>
      <c r="DF27">
        <v>2749.1334642183469</v>
      </c>
      <c r="DG27">
        <v>2722.1919431279621</v>
      </c>
      <c r="DH27">
        <v>2597.114747436859</v>
      </c>
      <c r="DI27">
        <v>3197.5277685144806</v>
      </c>
      <c r="DJ27">
        <v>3077.8846241718074</v>
      </c>
      <c r="DK27">
        <v>3136.582983867921</v>
      </c>
      <c r="DL27">
        <v>3176.3352700834253</v>
      </c>
      <c r="DM27">
        <v>3165.2343281450808</v>
      </c>
      <c r="DN27">
        <v>3153.9583149342047</v>
      </c>
      <c r="DO27">
        <v>2886.6794440800268</v>
      </c>
      <c r="DP27">
        <v>2955.4394305969727</v>
      </c>
      <c r="DQ27">
        <v>3042.3951630265769</v>
      </c>
      <c r="DR27">
        <v>2844.5823967406577</v>
      </c>
      <c r="DS27">
        <v>2729.173324914394</v>
      </c>
      <c r="DT27">
        <v>2714.1680168016801</v>
      </c>
      <c r="DU27">
        <v>3243.7719949046009</v>
      </c>
      <c r="DV27">
        <v>3261.748642402416</v>
      </c>
      <c r="DW27">
        <v>3240.860488721235</v>
      </c>
      <c r="DX27">
        <v>3278.4566002868487</v>
      </c>
      <c r="DY27">
        <v>3368.0620835016152</v>
      </c>
      <c r="DZ27">
        <v>3306.4818461709147</v>
      </c>
      <c r="EA27">
        <v>3099.0911388140162</v>
      </c>
      <c r="EB27">
        <v>3018.9680172768412</v>
      </c>
      <c r="EC27">
        <v>2847.6518894912679</v>
      </c>
      <c r="ED27">
        <v>2756.7927049391692</v>
      </c>
      <c r="EE27">
        <v>3024.6340551617195</v>
      </c>
      <c r="EF27">
        <v>2842.345767575323</v>
      </c>
      <c r="EG27">
        <v>3296.2657381389818</v>
      </c>
      <c r="EH27">
        <v>3309.4118157800076</v>
      </c>
      <c r="EI27">
        <v>3293.2551184878316</v>
      </c>
      <c r="EJ27">
        <v>3285.7835321916828</v>
      </c>
      <c r="EK27">
        <v>3274.9856264421896</v>
      </c>
      <c r="EL27">
        <v>3256.4805508773834</v>
      </c>
      <c r="EM27">
        <v>3119.9431104599007</v>
      </c>
      <c r="EN27">
        <v>2987.1460718380476</v>
      </c>
      <c r="EO27">
        <v>2879.5661981787184</v>
      </c>
      <c r="EP27">
        <v>2805.5617142557394</v>
      </c>
      <c r="EQ27">
        <v>2820.7328343898153</v>
      </c>
      <c r="ER27">
        <v>2886.5344420081447</v>
      </c>
      <c r="ES27">
        <v>3599.6869961354387</v>
      </c>
      <c r="ET27">
        <v>3505.1590614467204</v>
      </c>
      <c r="EU27">
        <v>3347.571817100119</v>
      </c>
      <c r="EV27">
        <v>3198.2019408433353</v>
      </c>
      <c r="EW27">
        <v>3226.6852670688122</v>
      </c>
      <c r="EX27">
        <v>3086.5697735100721</v>
      </c>
      <c r="EY27">
        <v>3147.7003577487644</v>
      </c>
      <c r="EZ27">
        <v>2725.1169452427771</v>
      </c>
      <c r="FA27">
        <v>2679.8119855259538</v>
      </c>
      <c r="FB27">
        <v>2998.6657408175111</v>
      </c>
      <c r="FC27">
        <v>2932.7684971098265</v>
      </c>
      <c r="FD27">
        <v>3084.0607366468271</v>
      </c>
      <c r="FE27">
        <v>3158.9705555650489</v>
      </c>
      <c r="FF27">
        <v>3059.6571737832187</v>
      </c>
      <c r="FG27">
        <v>3162.2566304108054</v>
      </c>
      <c r="FH27">
        <v>3214.692354409879</v>
      </c>
      <c r="FI27">
        <v>3241.0948013431062</v>
      </c>
      <c r="FJ27">
        <v>3262.5528514509992</v>
      </c>
      <c r="FK27">
        <v>3467.2618585728696</v>
      </c>
      <c r="FL27">
        <v>3245.8315166409029</v>
      </c>
      <c r="FM27">
        <v>3352.4748731278623</v>
      </c>
      <c r="FN27">
        <v>3298.3779492627573</v>
      </c>
      <c r="FO27">
        <v>3331.5683031962481</v>
      </c>
      <c r="FP27">
        <v>3581.5447588187258</v>
      </c>
      <c r="FQ27">
        <v>3479.5826186392223</v>
      </c>
      <c r="FR27">
        <v>3369.3055917339589</v>
      </c>
      <c r="FS27">
        <v>3379.4775096148487</v>
      </c>
      <c r="FT27">
        <v>3384.3825656884446</v>
      </c>
      <c r="FU27">
        <v>3425.8601981203965</v>
      </c>
      <c r="FV27">
        <v>3446.6403956194677</v>
      </c>
      <c r="FW27">
        <v>3517.0456602140384</v>
      </c>
      <c r="FX27">
        <v>3612.0243511503581</v>
      </c>
      <c r="FY27">
        <v>3516.1221513131804</v>
      </c>
      <c r="FZ27">
        <v>3354.9164972314929</v>
      </c>
      <c r="GA27">
        <v>3132.6224675742315</v>
      </c>
      <c r="GB27">
        <v>3209.9433036477722</v>
      </c>
      <c r="GC27">
        <v>3375.9094930750116</v>
      </c>
      <c r="GD27">
        <v>3289.0599809772912</v>
      </c>
      <c r="GE27">
        <v>3320.435263477113</v>
      </c>
      <c r="GF27">
        <v>3320.8724968402503</v>
      </c>
      <c r="GG27">
        <v>3275.8720874542014</v>
      </c>
      <c r="GH27">
        <v>3308.0378962630989</v>
      </c>
      <c r="GI27">
        <v>3432.049828799898</v>
      </c>
      <c r="GJ27">
        <v>3348.5564044629755</v>
      </c>
      <c r="GK27">
        <v>3239.0909030447328</v>
      </c>
      <c r="GL27">
        <v>3316.5347821994214</v>
      </c>
      <c r="GM27">
        <v>3348.2479135797776</v>
      </c>
      <c r="GN27">
        <v>3353.7039511782264</v>
      </c>
      <c r="GO27">
        <v>3446.8051732766171</v>
      </c>
      <c r="GP27">
        <v>3414.7260373746203</v>
      </c>
      <c r="GQ27">
        <v>3407.7037794883454</v>
      </c>
      <c r="GR27">
        <v>3470.6937601416139</v>
      </c>
      <c r="GS27">
        <v>3440.1502169413261</v>
      </c>
      <c r="GT27">
        <v>3453.1399778470204</v>
      </c>
      <c r="GU27">
        <v>3737.9291906241742</v>
      </c>
      <c r="GV27">
        <v>3480.4630112403147</v>
      </c>
      <c r="GW27">
        <v>3387.7119731824641</v>
      </c>
      <c r="GX27">
        <v>3575.5758645253209</v>
      </c>
      <c r="GY27">
        <v>4234.8663858923201</v>
      </c>
      <c r="GZ27">
        <v>3546.8092225109904</v>
      </c>
      <c r="HA27">
        <v>3578.4913096200485</v>
      </c>
      <c r="HB27">
        <v>3791.712070723398</v>
      </c>
      <c r="HC27">
        <v>3914.9021385093806</v>
      </c>
      <c r="HD27">
        <v>3856.1694563338788</v>
      </c>
      <c r="HE27">
        <v>3796.3541666666665</v>
      </c>
      <c r="HF27">
        <v>3800.4054775031127</v>
      </c>
      <c r="HG27">
        <v>3794.939500116795</v>
      </c>
      <c r="HH27">
        <v>3615.4247291149986</v>
      </c>
      <c r="HI27">
        <v>3546.4246586011741</v>
      </c>
      <c r="HJ27">
        <v>3725.0017533752471</v>
      </c>
      <c r="HK27">
        <v>3685.9703531944842</v>
      </c>
      <c r="HL27">
        <v>3770.5147165434246</v>
      </c>
      <c r="HM27">
        <v>3704.9702179282604</v>
      </c>
      <c r="HN27">
        <v>3784.5532730048189</v>
      </c>
      <c r="HO27">
        <v>3741.3611207194745</v>
      </c>
      <c r="HP27">
        <v>3859.5411204481788</v>
      </c>
      <c r="HQ27">
        <v>3912.1887154918886</v>
      </c>
      <c r="HR27">
        <v>3931.1691780182873</v>
      </c>
      <c r="HS27">
        <v>3926.4928831731281</v>
      </c>
      <c r="HT27">
        <v>3530.7562761394956</v>
      </c>
      <c r="HU27">
        <v>3567.9064811269423</v>
      </c>
      <c r="HV27">
        <v>4272.1579885171259</v>
      </c>
      <c r="HW27">
        <v>3719.0080523402112</v>
      </c>
      <c r="HX27">
        <v>3815.6266889206804</v>
      </c>
      <c r="HY27">
        <v>3564.0780866998011</v>
      </c>
      <c r="HZ27">
        <v>3588.5450120670362</v>
      </c>
      <c r="IA27">
        <v>3580.4149744261986</v>
      </c>
      <c r="IB27">
        <v>3650.388191996683</v>
      </c>
      <c r="IC27">
        <v>3695.1313367279936</v>
      </c>
      <c r="ID27">
        <v>3710.8104350491535</v>
      </c>
      <c r="IE27">
        <v>3612.6275880906851</v>
      </c>
      <c r="IF27">
        <v>3654.298176635376</v>
      </c>
      <c r="IG27">
        <v>3922.7411373407967</v>
      </c>
      <c r="IH27">
        <v>3910.589062959385</v>
      </c>
      <c r="II27">
        <v>3905.1955007315337</v>
      </c>
      <c r="IJ27">
        <v>3837.4648959566912</v>
      </c>
      <c r="IK27">
        <v>3820.5100752487251</v>
      </c>
      <c r="IL27">
        <v>3725.7900937322961</v>
      </c>
      <c r="IM27">
        <v>3818.26307988191</v>
      </c>
      <c r="IN27">
        <v>3714.6281781023918</v>
      </c>
      <c r="IO27">
        <v>3716.4626484432129</v>
      </c>
      <c r="IP27">
        <v>3874.3589283024116</v>
      </c>
      <c r="IQ27">
        <v>4080.3247302041345</v>
      </c>
      <c r="IR27">
        <v>4151.7286250939151</v>
      </c>
      <c r="IS27">
        <v>4013.8848312911209</v>
      </c>
      <c r="IT27">
        <v>3729.324190521229</v>
      </c>
      <c r="IU27">
        <v>3594.5078892712113</v>
      </c>
      <c r="IV27">
        <v>4088.4768713954459</v>
      </c>
      <c r="IW27">
        <v>3692.8278453866892</v>
      </c>
      <c r="IX27">
        <v>3674.6271663696007</v>
      </c>
      <c r="IY27">
        <v>3689.7342921158961</v>
      </c>
      <c r="IZ27">
        <v>3832.9457829575927</v>
      </c>
      <c r="JA27">
        <v>3593.602294921875</v>
      </c>
      <c r="JB27">
        <v>3553.5223904977479</v>
      </c>
      <c r="JC27">
        <v>4012.1556314678992</v>
      </c>
      <c r="JD27">
        <v>3985.0109190634994</v>
      </c>
      <c r="JE27">
        <v>3751.2310986078646</v>
      </c>
      <c r="JF27">
        <v>3346.1704324495422</v>
      </c>
      <c r="JG27">
        <v>3262.3997532387416</v>
      </c>
      <c r="JH27">
        <v>3714.602808756712</v>
      </c>
      <c r="JI27">
        <v>3444.0000728544364</v>
      </c>
      <c r="JJ27">
        <v>3238.20673763377</v>
      </c>
      <c r="JK27">
        <v>3462.9656577079754</v>
      </c>
      <c r="JL27">
        <v>3513.1387274467238</v>
      </c>
      <c r="JM27">
        <v>3505.9062905317769</v>
      </c>
      <c r="JN27">
        <v>3418.7831987750551</v>
      </c>
      <c r="JO27">
        <v>3440.5277247830636</v>
      </c>
      <c r="JP27">
        <v>3474.1743881118882</v>
      </c>
      <c r="JQ27">
        <v>3196.5901105493185</v>
      </c>
      <c r="JR27">
        <v>3004.9490375618234</v>
      </c>
      <c r="JS27">
        <v>2876.472974174334</v>
      </c>
      <c r="JT27">
        <v>2978.8776510655866</v>
      </c>
      <c r="JU27">
        <v>3168.8342779862933</v>
      </c>
      <c r="JV27">
        <v>3158.789367929061</v>
      </c>
      <c r="JW27">
        <v>3331.2455141058226</v>
      </c>
      <c r="JX27">
        <v>3452.5013396030404</v>
      </c>
      <c r="JY27">
        <v>3444.2630359212053</v>
      </c>
      <c r="JZ27">
        <v>3463.897286133365</v>
      </c>
      <c r="KA27">
        <v>4035.0532007170532</v>
      </c>
      <c r="KB27">
        <v>3364.0102907708178</v>
      </c>
      <c r="KC27">
        <v>2932.6773628233018</v>
      </c>
      <c r="KD27">
        <v>3116.4318012984077</v>
      </c>
      <c r="KE27">
        <v>2873.3834439033953</v>
      </c>
      <c r="KF27">
        <v>3172.0871641365547</v>
      </c>
      <c r="KG27">
        <v>3648.2385287136044</v>
      </c>
      <c r="KH27">
        <v>3305.3101181277671</v>
      </c>
      <c r="KI27">
        <v>3478.7992942998208</v>
      </c>
      <c r="KJ27">
        <v>3579.2508347005978</v>
      </c>
      <c r="KK27">
        <v>3689.8283247514205</v>
      </c>
      <c r="KL27">
        <v>3766.4337550647269</v>
      </c>
      <c r="KM27">
        <v>3615.535732978421</v>
      </c>
      <c r="KN27">
        <v>3643.965372745171</v>
      </c>
      <c r="KO27">
        <v>3500.9934060471369</v>
      </c>
      <c r="KP27">
        <f t="shared" si="0"/>
        <v>3330.5566104453551</v>
      </c>
    </row>
    <row r="28" spans="1:302" x14ac:dyDescent="0.25">
      <c r="A28" t="s">
        <v>710</v>
      </c>
      <c r="B28">
        <v>3200.3132029392236</v>
      </c>
      <c r="C28">
        <v>2731.1050281102648</v>
      </c>
      <c r="D28">
        <v>2656.9281808405976</v>
      </c>
      <c r="E28">
        <v>3018.081125797713</v>
      </c>
      <c r="F28">
        <v>3375.7968104263555</v>
      </c>
      <c r="G28">
        <v>3407.4061279881562</v>
      </c>
      <c r="H28">
        <v>3440.7640989837873</v>
      </c>
      <c r="I28">
        <v>3345.9536538306938</v>
      </c>
      <c r="J28">
        <v>3418.129536380226</v>
      </c>
      <c r="K28">
        <v>3270.7768393955957</v>
      </c>
      <c r="L28">
        <v>3263.7017867628556</v>
      </c>
      <c r="M28">
        <v>3009.6230199128559</v>
      </c>
      <c r="N28">
        <v>3153.3319671291265</v>
      </c>
      <c r="O28">
        <v>3315.9464764713202</v>
      </c>
      <c r="P28">
        <v>3161.0816247795415</v>
      </c>
      <c r="Q28">
        <v>3286.9962897548953</v>
      </c>
      <c r="R28">
        <v>3361.273752598162</v>
      </c>
      <c r="S28">
        <v>3217.1178911428997</v>
      </c>
      <c r="T28">
        <v>3147.6647544901998</v>
      </c>
      <c r="U28">
        <v>3223.5495985659463</v>
      </c>
      <c r="V28">
        <v>3169.249027288849</v>
      </c>
      <c r="W28">
        <v>3104.530158256196</v>
      </c>
      <c r="X28">
        <v>2719.9163696743885</v>
      </c>
      <c r="Y28">
        <v>2661.3773211290945</v>
      </c>
      <c r="Z28">
        <v>2854.4172760101328</v>
      </c>
      <c r="AA28">
        <v>2963.7854415783249</v>
      </c>
      <c r="AB28">
        <v>3310.582321061484</v>
      </c>
      <c r="AC28">
        <v>3323.8999079526393</v>
      </c>
      <c r="AD28">
        <v>3398.8210019109702</v>
      </c>
      <c r="AE28">
        <v>3367.4725353117424</v>
      </c>
      <c r="AF28">
        <v>3375.3199389507731</v>
      </c>
      <c r="AG28">
        <v>3310.4332747284507</v>
      </c>
      <c r="AH28">
        <v>3431.3822301729274</v>
      </c>
      <c r="AI28">
        <v>3392.4906004264194</v>
      </c>
      <c r="AJ28">
        <v>3077.0280838126282</v>
      </c>
      <c r="AK28">
        <v>2652.9193243076415</v>
      </c>
      <c r="AL28">
        <v>2622.3891042454911</v>
      </c>
      <c r="AM28">
        <v>2822.0748348621955</v>
      </c>
      <c r="AN28">
        <v>3243.2916620924361</v>
      </c>
      <c r="AO28">
        <v>3518.3574550702369</v>
      </c>
      <c r="AP28">
        <v>3478.3049841562542</v>
      </c>
      <c r="AQ28">
        <v>3489.2576679794729</v>
      </c>
      <c r="AR28">
        <v>3471.0092082504325</v>
      </c>
      <c r="AS28">
        <v>3472.812120045392</v>
      </c>
      <c r="AT28">
        <v>3324.9645373105768</v>
      </c>
      <c r="AU28">
        <v>3465.3884132304829</v>
      </c>
      <c r="AV28">
        <v>3551.6323805227798</v>
      </c>
      <c r="AW28">
        <v>3234.3387754592959</v>
      </c>
      <c r="AX28">
        <v>3210.5836419256157</v>
      </c>
      <c r="AY28">
        <v>3285.9619997659729</v>
      </c>
      <c r="AZ28">
        <v>3493.3945313386757</v>
      </c>
      <c r="BA28">
        <v>3446.8023914411579</v>
      </c>
      <c r="BB28">
        <v>3475.0751251241113</v>
      </c>
      <c r="BC28">
        <v>3377.7453718664883</v>
      </c>
      <c r="BD28">
        <v>3519.2804885074024</v>
      </c>
      <c r="BE28">
        <v>3512.8572338320159</v>
      </c>
      <c r="BF28">
        <v>3515.5933423981469</v>
      </c>
      <c r="BG28">
        <v>3577.1416110775212</v>
      </c>
      <c r="BH28">
        <v>3511.5754129599623</v>
      </c>
      <c r="BI28">
        <v>3396.7077130687812</v>
      </c>
      <c r="BJ28">
        <v>3138.1459429132478</v>
      </c>
      <c r="BK28">
        <v>3165.0796034845298</v>
      </c>
      <c r="BL28">
        <v>2485.778080636002</v>
      </c>
      <c r="BM28">
        <v>2576.5763390015459</v>
      </c>
      <c r="BN28">
        <v>2858.2052101915115</v>
      </c>
      <c r="BO28">
        <v>2908.1244149434087</v>
      </c>
      <c r="BP28">
        <v>3004.4041032907726</v>
      </c>
      <c r="BQ28">
        <v>2984.5294599018007</v>
      </c>
      <c r="BR28">
        <v>3102.4677055566949</v>
      </c>
      <c r="BS28">
        <v>3324.4665576260295</v>
      </c>
      <c r="BT28">
        <v>3265.0219894188231</v>
      </c>
      <c r="BU28">
        <v>3126.4052461775846</v>
      </c>
      <c r="BV28">
        <v>2812.8957612848321</v>
      </c>
      <c r="BW28">
        <v>2895.3521791930916</v>
      </c>
      <c r="BX28">
        <v>2813.4664836180268</v>
      </c>
      <c r="BY28">
        <v>3416.7809898762653</v>
      </c>
      <c r="BZ28">
        <v>3211.7201945239485</v>
      </c>
      <c r="CA28">
        <v>3288.2382316222365</v>
      </c>
      <c r="CB28">
        <v>3131.619519572233</v>
      </c>
      <c r="CC28">
        <v>3255.4070962321462</v>
      </c>
      <c r="CD28">
        <v>3266.7928366100305</v>
      </c>
      <c r="CE28">
        <v>3244.8173341114107</v>
      </c>
      <c r="CF28">
        <v>3152.5717408906885</v>
      </c>
      <c r="CG28">
        <v>3025.5996378424911</v>
      </c>
      <c r="CH28">
        <v>2919.2221587558961</v>
      </c>
      <c r="CI28">
        <v>2995.3489277451499</v>
      </c>
      <c r="CJ28">
        <v>2892.7510909919883</v>
      </c>
      <c r="CK28">
        <v>2985.8908243682763</v>
      </c>
      <c r="CL28">
        <v>3186.9071019296489</v>
      </c>
      <c r="CM28">
        <v>3084.1636326566277</v>
      </c>
      <c r="CN28">
        <v>3097.0243084046415</v>
      </c>
      <c r="CO28">
        <v>3224.6166262001984</v>
      </c>
      <c r="CP28">
        <v>3266.1800912160797</v>
      </c>
      <c r="CQ28">
        <v>3145.8980242286525</v>
      </c>
      <c r="CR28">
        <v>3202.4946693483753</v>
      </c>
      <c r="CS28">
        <v>2988.2649018232819</v>
      </c>
      <c r="CT28">
        <v>2948.9773679798827</v>
      </c>
      <c r="CU28">
        <v>2873.5317285203655</v>
      </c>
      <c r="CV28">
        <v>3016.5620330012453</v>
      </c>
      <c r="CW28">
        <v>3238.5268583830712</v>
      </c>
      <c r="CX28">
        <v>3273.5107794163341</v>
      </c>
      <c r="CY28">
        <v>3464.0069080274302</v>
      </c>
      <c r="CZ28">
        <v>3312.8082924808396</v>
      </c>
      <c r="DA28">
        <v>3135.9867917690171</v>
      </c>
      <c r="DB28">
        <v>3116.411893291749</v>
      </c>
      <c r="DC28">
        <v>3093.4845440494591</v>
      </c>
      <c r="DD28">
        <v>3055.33858539218</v>
      </c>
      <c r="DE28">
        <v>3137.2775899377875</v>
      </c>
      <c r="DF28">
        <v>2749.1334642183469</v>
      </c>
      <c r="DG28">
        <v>2722.1919431279621</v>
      </c>
      <c r="DH28">
        <v>2597.114747436859</v>
      </c>
      <c r="DI28">
        <v>3197.5277685144806</v>
      </c>
      <c r="DJ28">
        <v>3077.8846241718074</v>
      </c>
      <c r="DK28">
        <v>3136.582983867921</v>
      </c>
      <c r="DL28">
        <v>3176.3352700834253</v>
      </c>
      <c r="DM28">
        <v>3165.2343281450808</v>
      </c>
      <c r="DN28">
        <v>3153.9583149342047</v>
      </c>
      <c r="DO28">
        <v>2886.6794440800268</v>
      </c>
      <c r="DP28">
        <v>2955.4394305969727</v>
      </c>
      <c r="DQ28">
        <v>3042.3951630265769</v>
      </c>
      <c r="DR28">
        <v>2844.5823967406577</v>
      </c>
      <c r="DS28">
        <v>2729.173324914394</v>
      </c>
      <c r="DT28">
        <v>2714.1680168016801</v>
      </c>
      <c r="DU28">
        <v>3243.7719949046009</v>
      </c>
      <c r="DV28">
        <v>3261.748642402416</v>
      </c>
      <c r="DW28">
        <v>3240.860488721235</v>
      </c>
      <c r="DX28">
        <v>3278.4566002868487</v>
      </c>
      <c r="DY28">
        <v>3368.0620835016152</v>
      </c>
      <c r="DZ28">
        <v>3306.4818461709147</v>
      </c>
      <c r="EA28">
        <v>3099.0911388140162</v>
      </c>
      <c r="EB28">
        <v>3018.9680172768412</v>
      </c>
      <c r="EC28">
        <v>2847.6518894912679</v>
      </c>
      <c r="ED28">
        <v>2756.7927049391692</v>
      </c>
      <c r="EE28">
        <v>3024.6340551617195</v>
      </c>
      <c r="EF28">
        <v>2842.345767575323</v>
      </c>
      <c r="EG28">
        <v>3296.2657381389818</v>
      </c>
      <c r="EH28">
        <v>3309.4118157800076</v>
      </c>
      <c r="EI28">
        <v>3293.2551184878316</v>
      </c>
      <c r="EJ28">
        <v>3285.7835321916828</v>
      </c>
      <c r="EK28">
        <v>3274.9856264421896</v>
      </c>
      <c r="EL28">
        <v>3256.4805508773834</v>
      </c>
      <c r="EM28">
        <v>3119.9431104599007</v>
      </c>
      <c r="EN28">
        <v>2987.1460718380476</v>
      </c>
      <c r="EO28">
        <v>2879.5661981787184</v>
      </c>
      <c r="EP28">
        <v>2805.5617142557394</v>
      </c>
      <c r="EQ28">
        <v>2820.7328343898153</v>
      </c>
      <c r="ER28">
        <v>2886.5344420081447</v>
      </c>
      <c r="ES28">
        <v>3599.6869961354387</v>
      </c>
      <c r="ET28">
        <v>3505.1590614467204</v>
      </c>
      <c r="EU28">
        <v>3347.571817100119</v>
      </c>
      <c r="EV28">
        <v>3198.2019408433353</v>
      </c>
      <c r="EW28">
        <v>3226.6852670688122</v>
      </c>
      <c r="EX28">
        <v>3086.5697735100721</v>
      </c>
      <c r="EY28">
        <v>3147.7003577487644</v>
      </c>
      <c r="EZ28">
        <v>2725.1169452427771</v>
      </c>
      <c r="FA28">
        <v>2679.8119855259538</v>
      </c>
      <c r="FB28">
        <v>2998.6657408175111</v>
      </c>
      <c r="FC28">
        <v>2932.7684971098265</v>
      </c>
      <c r="FD28">
        <v>3084.0607366468271</v>
      </c>
      <c r="FE28">
        <v>3158.9705555650489</v>
      </c>
      <c r="FF28">
        <v>3059.6571737832187</v>
      </c>
      <c r="FG28">
        <v>3162.2566304108054</v>
      </c>
      <c r="FH28">
        <v>3214.692354409879</v>
      </c>
      <c r="FI28">
        <v>3241.0948013431062</v>
      </c>
      <c r="FJ28">
        <v>3262.5528514509992</v>
      </c>
      <c r="FK28">
        <v>3467.2618585728696</v>
      </c>
      <c r="FL28">
        <v>3245.8315166409029</v>
      </c>
      <c r="FM28">
        <v>3352.4748731278623</v>
      </c>
      <c r="FN28">
        <v>3298.3779492627573</v>
      </c>
      <c r="FO28">
        <v>3331.5683031962481</v>
      </c>
      <c r="FP28">
        <v>3581.5447588187258</v>
      </c>
      <c r="FQ28">
        <v>3479.5826186392223</v>
      </c>
      <c r="FR28">
        <v>3369.3055917339589</v>
      </c>
      <c r="FS28">
        <v>3379.4775096148487</v>
      </c>
      <c r="FT28">
        <v>3384.3825656884446</v>
      </c>
      <c r="FU28">
        <v>3425.8601981203965</v>
      </c>
      <c r="FV28">
        <v>3446.6403956194677</v>
      </c>
      <c r="FW28">
        <v>3517.0456602140384</v>
      </c>
      <c r="FX28">
        <v>3612.0243511503581</v>
      </c>
      <c r="FY28">
        <v>3516.1221513131804</v>
      </c>
      <c r="FZ28">
        <v>3354.9164972314929</v>
      </c>
      <c r="GA28">
        <v>3132.6224675742315</v>
      </c>
      <c r="GB28">
        <v>3209.9433036477722</v>
      </c>
      <c r="GC28">
        <v>3375.9094930750116</v>
      </c>
      <c r="GD28">
        <v>3289.0599809772912</v>
      </c>
      <c r="GE28">
        <v>3320.435263477113</v>
      </c>
      <c r="GF28">
        <v>3320.8724968402503</v>
      </c>
      <c r="GG28">
        <v>3275.8720874542014</v>
      </c>
      <c r="GH28">
        <v>3308.0378962630989</v>
      </c>
      <c r="GI28">
        <v>3432.049828799898</v>
      </c>
      <c r="GJ28">
        <v>3348.5564044629755</v>
      </c>
      <c r="GK28">
        <v>3239.0909030447328</v>
      </c>
      <c r="GL28">
        <v>3316.5347821994214</v>
      </c>
      <c r="GM28">
        <v>3348.2479135797776</v>
      </c>
      <c r="GN28">
        <v>3353.7039511782264</v>
      </c>
      <c r="GO28">
        <v>3446.8051732766171</v>
      </c>
      <c r="GP28">
        <v>3414.7260373746203</v>
      </c>
      <c r="GQ28">
        <v>3407.7037794883454</v>
      </c>
      <c r="GR28">
        <v>3470.6937601416139</v>
      </c>
      <c r="GS28">
        <v>3440.1502169413261</v>
      </c>
      <c r="GT28">
        <v>3453.1399778470204</v>
      </c>
      <c r="GU28">
        <v>3737.9291906241742</v>
      </c>
      <c r="GV28">
        <v>3480.4630112403147</v>
      </c>
      <c r="GW28">
        <v>3387.7119731824641</v>
      </c>
      <c r="GX28">
        <v>3575.5758645253209</v>
      </c>
      <c r="GY28">
        <v>4234.8663858923201</v>
      </c>
      <c r="GZ28">
        <v>3546.8092225109904</v>
      </c>
      <c r="HA28">
        <v>3578.4913096200485</v>
      </c>
      <c r="HB28">
        <v>3791.712070723398</v>
      </c>
      <c r="HC28">
        <v>3914.9021385093806</v>
      </c>
      <c r="HD28">
        <v>3856.1694563338788</v>
      </c>
      <c r="HE28">
        <v>3796.3541666666665</v>
      </c>
      <c r="HF28">
        <v>3800.4054775031127</v>
      </c>
      <c r="HG28">
        <v>3794.939500116795</v>
      </c>
      <c r="HH28">
        <v>3615.4247291149986</v>
      </c>
      <c r="HI28">
        <v>3546.4246586011741</v>
      </c>
      <c r="HJ28">
        <v>3725.0017533752471</v>
      </c>
      <c r="HK28">
        <v>3685.9703531944842</v>
      </c>
      <c r="HL28">
        <v>3770.5147165434246</v>
      </c>
      <c r="HM28">
        <v>3704.9702179282604</v>
      </c>
      <c r="HN28">
        <v>3784.5532730048189</v>
      </c>
      <c r="HO28">
        <v>3741.3611207194745</v>
      </c>
      <c r="HP28">
        <v>3859.5411204481788</v>
      </c>
      <c r="HQ28">
        <v>3912.1887154918886</v>
      </c>
      <c r="HR28">
        <v>3931.1691780182873</v>
      </c>
      <c r="HS28">
        <v>3926.4928831731281</v>
      </c>
      <c r="HT28">
        <v>3530.7562761394956</v>
      </c>
      <c r="HU28">
        <v>3567.9064811269423</v>
      </c>
      <c r="HV28">
        <v>4272.1579885171259</v>
      </c>
      <c r="HW28">
        <v>3719.0080523402112</v>
      </c>
      <c r="HX28">
        <v>3815.6266889206804</v>
      </c>
      <c r="HY28">
        <v>3564.0780866998011</v>
      </c>
      <c r="HZ28">
        <v>3588.5450120670362</v>
      </c>
      <c r="IA28">
        <v>3580.4149744261986</v>
      </c>
      <c r="IB28">
        <v>3650.388191996683</v>
      </c>
      <c r="IC28">
        <v>3695.1313367279936</v>
      </c>
      <c r="ID28">
        <v>3710.8104350491535</v>
      </c>
      <c r="IE28">
        <v>3612.6275880906851</v>
      </c>
      <c r="IF28">
        <v>3654.298176635376</v>
      </c>
      <c r="IG28">
        <v>3922.7411373407967</v>
      </c>
      <c r="IH28">
        <v>3910.589062959385</v>
      </c>
      <c r="II28">
        <v>3905.1955007315337</v>
      </c>
      <c r="IJ28">
        <v>3837.4648959566912</v>
      </c>
      <c r="IK28">
        <v>3820.5100752487251</v>
      </c>
      <c r="IL28">
        <v>3725.7900937322961</v>
      </c>
      <c r="IM28">
        <v>3818.26307988191</v>
      </c>
      <c r="IN28">
        <v>3714.6281781023918</v>
      </c>
      <c r="IO28">
        <v>3716.4626484432129</v>
      </c>
      <c r="IP28">
        <v>3874.3589283024116</v>
      </c>
      <c r="IQ28">
        <v>4080.3247302041345</v>
      </c>
      <c r="IR28">
        <v>4151.7286250939151</v>
      </c>
      <c r="IS28">
        <v>4013.8848312911209</v>
      </c>
      <c r="IT28">
        <v>3729.324190521229</v>
      </c>
      <c r="IU28">
        <v>3594.5078892712113</v>
      </c>
      <c r="IV28">
        <v>4088.4768713954459</v>
      </c>
      <c r="IW28">
        <v>3692.8278453866892</v>
      </c>
      <c r="IX28">
        <v>3674.6271663696007</v>
      </c>
      <c r="IY28">
        <v>3689.7342921158961</v>
      </c>
      <c r="IZ28">
        <v>3832.9457829575927</v>
      </c>
      <c r="JA28">
        <v>3593.602294921875</v>
      </c>
      <c r="JB28">
        <v>3553.5223904977479</v>
      </c>
      <c r="JC28">
        <v>4012.1556314678992</v>
      </c>
      <c r="JD28">
        <v>3985.0109190634994</v>
      </c>
      <c r="JE28">
        <v>3751.2310986078646</v>
      </c>
      <c r="JF28">
        <v>3346.1704324495422</v>
      </c>
      <c r="JG28">
        <v>3262.3997532387416</v>
      </c>
      <c r="JH28">
        <v>3714.602808756712</v>
      </c>
      <c r="JI28">
        <v>3444.0000728544364</v>
      </c>
      <c r="JJ28">
        <v>3238.20673763377</v>
      </c>
      <c r="JK28">
        <v>3462.9656577079754</v>
      </c>
      <c r="JL28">
        <v>3513.1387274467238</v>
      </c>
      <c r="JM28">
        <v>3505.9062905317769</v>
      </c>
      <c r="JN28">
        <v>3418.7831987750551</v>
      </c>
      <c r="JO28">
        <v>3440.5277247830636</v>
      </c>
      <c r="JP28">
        <v>3474.1743881118882</v>
      </c>
      <c r="JQ28">
        <v>3196.5901105493185</v>
      </c>
      <c r="JR28">
        <v>3004.9490375618234</v>
      </c>
      <c r="JS28">
        <v>2876.472974174334</v>
      </c>
      <c r="JT28">
        <v>2978.8776510655866</v>
      </c>
      <c r="JU28">
        <v>3168.8342779862933</v>
      </c>
      <c r="JV28">
        <v>3158.789367929061</v>
      </c>
      <c r="JW28">
        <v>3331.2455141058226</v>
      </c>
      <c r="JX28">
        <v>3452.5013396030404</v>
      </c>
      <c r="JY28">
        <v>3444.2630359212053</v>
      </c>
      <c r="JZ28">
        <v>3463.897286133365</v>
      </c>
      <c r="KA28">
        <v>4035.0532007170532</v>
      </c>
      <c r="KB28">
        <v>3364.0102907708178</v>
      </c>
      <c r="KC28">
        <v>2932.6773628233018</v>
      </c>
      <c r="KD28">
        <v>3116.4318012984077</v>
      </c>
      <c r="KE28">
        <v>2873.3834439033953</v>
      </c>
      <c r="KF28">
        <v>3172.0871641365547</v>
      </c>
      <c r="KG28">
        <v>3648.2385287136044</v>
      </c>
      <c r="KH28">
        <v>3305.3101181277671</v>
      </c>
      <c r="KI28">
        <v>3478.7992942998208</v>
      </c>
      <c r="KJ28">
        <v>3579.2508347005978</v>
      </c>
      <c r="KK28">
        <v>3689.8283247514205</v>
      </c>
      <c r="KL28">
        <v>3766.4337550647269</v>
      </c>
      <c r="KM28">
        <v>3615.535732978421</v>
      </c>
      <c r="KN28">
        <v>3643.965372745171</v>
      </c>
      <c r="KO28">
        <v>3500.9934060471369</v>
      </c>
      <c r="KP28">
        <f t="shared" si="0"/>
        <v>3330.5566104453551</v>
      </c>
    </row>
    <row r="29" spans="1:302" x14ac:dyDescent="0.25">
      <c r="A29" t="s">
        <v>599</v>
      </c>
      <c r="B29">
        <v>3200.3132029392236</v>
      </c>
      <c r="C29">
        <v>2731.1050281102648</v>
      </c>
      <c r="D29">
        <v>2656.9281808405976</v>
      </c>
      <c r="E29">
        <v>3018.081125797713</v>
      </c>
      <c r="F29">
        <v>3375.7968104263555</v>
      </c>
      <c r="G29">
        <v>3407.4061279881562</v>
      </c>
      <c r="H29">
        <v>3440.7640989837873</v>
      </c>
      <c r="I29">
        <v>3345.9536538306938</v>
      </c>
      <c r="J29">
        <v>3418.129536380226</v>
      </c>
      <c r="K29">
        <v>3270.7768393955957</v>
      </c>
      <c r="L29">
        <v>3263.7017867628556</v>
      </c>
      <c r="M29">
        <v>3009.6230199128559</v>
      </c>
      <c r="N29">
        <v>3153.3319671291265</v>
      </c>
      <c r="O29">
        <v>3315.9464764713202</v>
      </c>
      <c r="P29">
        <v>3161.0816247795415</v>
      </c>
      <c r="Q29">
        <v>3286.9962897548953</v>
      </c>
      <c r="R29">
        <v>3361.273752598162</v>
      </c>
      <c r="S29">
        <v>3217.1178911428997</v>
      </c>
      <c r="T29">
        <v>3147.6647544901998</v>
      </c>
      <c r="U29">
        <v>3223.5495985659463</v>
      </c>
      <c r="V29">
        <v>3169.249027288849</v>
      </c>
      <c r="W29">
        <v>3104.530158256196</v>
      </c>
      <c r="X29">
        <v>2719.9163696743885</v>
      </c>
      <c r="Y29">
        <v>2661.3773211290945</v>
      </c>
      <c r="Z29">
        <v>2854.4172760101328</v>
      </c>
      <c r="AA29">
        <v>2963.7854415783249</v>
      </c>
      <c r="AB29">
        <v>3310.582321061484</v>
      </c>
      <c r="AC29">
        <v>3323.8999079526393</v>
      </c>
      <c r="AD29">
        <v>3398.8210019109702</v>
      </c>
      <c r="AE29">
        <v>3367.4725353117424</v>
      </c>
      <c r="AF29">
        <v>3375.3199389507731</v>
      </c>
      <c r="AG29">
        <v>3310.4332747284507</v>
      </c>
      <c r="AH29">
        <v>3431.3822301729274</v>
      </c>
      <c r="AI29">
        <v>3392.4906004264194</v>
      </c>
      <c r="AJ29">
        <v>3077.0280838126282</v>
      </c>
      <c r="AK29">
        <v>2652.9193243076415</v>
      </c>
      <c r="AL29">
        <v>2622.3891042454911</v>
      </c>
      <c r="AM29">
        <v>2822.0748348621955</v>
      </c>
      <c r="AN29">
        <v>3243.2916620924361</v>
      </c>
      <c r="AO29">
        <v>3518.3574550702369</v>
      </c>
      <c r="AP29">
        <v>3478.3049841562542</v>
      </c>
      <c r="AQ29">
        <v>3489.2576679794729</v>
      </c>
      <c r="AR29">
        <v>3471.0092082504325</v>
      </c>
      <c r="AS29">
        <v>3472.812120045392</v>
      </c>
      <c r="AT29">
        <v>3324.9645373105768</v>
      </c>
      <c r="AU29">
        <v>3465.3884132304829</v>
      </c>
      <c r="AV29">
        <v>3551.6323805227798</v>
      </c>
      <c r="AW29">
        <v>3234.3387754592959</v>
      </c>
      <c r="AX29">
        <v>3210.5836419256157</v>
      </c>
      <c r="AY29">
        <v>3285.9619997659729</v>
      </c>
      <c r="AZ29">
        <v>3493.3945313386757</v>
      </c>
      <c r="BA29">
        <v>3446.8023914411579</v>
      </c>
      <c r="BB29">
        <v>3475.0751251241113</v>
      </c>
      <c r="BC29">
        <v>3377.7453718664883</v>
      </c>
      <c r="BD29">
        <v>3519.2804885074024</v>
      </c>
      <c r="BE29">
        <v>3512.8572338320159</v>
      </c>
      <c r="BF29">
        <v>3515.5933423981469</v>
      </c>
      <c r="BG29">
        <v>3577.1416110775212</v>
      </c>
      <c r="BH29">
        <v>3511.5754129599623</v>
      </c>
      <c r="BI29">
        <v>3396.7077130687812</v>
      </c>
      <c r="BJ29">
        <v>3138.1459429132478</v>
      </c>
      <c r="BK29">
        <v>3165.0796034845298</v>
      </c>
      <c r="BL29">
        <v>2485.778080636002</v>
      </c>
      <c r="BM29">
        <v>2576.5763390015459</v>
      </c>
      <c r="BN29">
        <v>2858.2052101915115</v>
      </c>
      <c r="BO29">
        <v>2908.1244149434087</v>
      </c>
      <c r="BP29">
        <v>3004.4041032907726</v>
      </c>
      <c r="BQ29">
        <v>2984.5294599018007</v>
      </c>
      <c r="BR29">
        <v>3102.4677055566949</v>
      </c>
      <c r="BS29">
        <v>3324.4665576260295</v>
      </c>
      <c r="BT29">
        <v>3265.0219894188231</v>
      </c>
      <c r="BU29">
        <v>3126.4052461775846</v>
      </c>
      <c r="BV29">
        <v>2812.8957612848321</v>
      </c>
      <c r="BW29">
        <v>2895.3521791930916</v>
      </c>
      <c r="BX29">
        <v>2813.4664836180268</v>
      </c>
      <c r="BY29">
        <v>3416.7809898762653</v>
      </c>
      <c r="BZ29">
        <v>3211.7201945239485</v>
      </c>
      <c r="CA29">
        <v>3288.2382316222365</v>
      </c>
      <c r="CB29">
        <v>3131.619519572233</v>
      </c>
      <c r="CC29">
        <v>3255.4070962321462</v>
      </c>
      <c r="CD29">
        <v>3266.7928366100305</v>
      </c>
      <c r="CE29">
        <v>3244.8173341114107</v>
      </c>
      <c r="CF29">
        <v>3152.5717408906885</v>
      </c>
      <c r="CG29">
        <v>3025.5996378424911</v>
      </c>
      <c r="CH29">
        <v>2919.2221587558961</v>
      </c>
      <c r="CI29">
        <v>2995.3489277451499</v>
      </c>
      <c r="CJ29">
        <v>2892.7510909919883</v>
      </c>
      <c r="CK29">
        <v>2985.8908243682763</v>
      </c>
      <c r="CL29">
        <v>3186.9071019296489</v>
      </c>
      <c r="CM29">
        <v>3084.1636326566277</v>
      </c>
      <c r="CN29">
        <v>3097.0243084046415</v>
      </c>
      <c r="CO29">
        <v>3224.6166262001984</v>
      </c>
      <c r="CP29">
        <v>3266.1800912160797</v>
      </c>
      <c r="CQ29">
        <v>3145.8980242286525</v>
      </c>
      <c r="CR29">
        <v>3202.4946693483753</v>
      </c>
      <c r="CS29">
        <v>2988.2649018232819</v>
      </c>
      <c r="CT29">
        <v>2948.9773679798827</v>
      </c>
      <c r="CU29">
        <v>2873.5317285203655</v>
      </c>
      <c r="CV29">
        <v>3016.5620330012453</v>
      </c>
      <c r="CW29">
        <v>3238.5268583830712</v>
      </c>
      <c r="CX29">
        <v>3273.5107794163341</v>
      </c>
      <c r="CY29">
        <v>3464.0069080274302</v>
      </c>
      <c r="CZ29">
        <v>3312.8082924808396</v>
      </c>
      <c r="DA29">
        <v>3135.9867917690171</v>
      </c>
      <c r="DB29">
        <v>3116.411893291749</v>
      </c>
      <c r="DC29">
        <v>3093.4845440494591</v>
      </c>
      <c r="DD29">
        <v>3055.33858539218</v>
      </c>
      <c r="DE29">
        <v>3137.2775899377875</v>
      </c>
      <c r="DF29">
        <v>2749.1334642183469</v>
      </c>
      <c r="DG29">
        <v>2722.1919431279621</v>
      </c>
      <c r="DH29">
        <v>2597.114747436859</v>
      </c>
      <c r="DI29">
        <v>3197.5277685144806</v>
      </c>
      <c r="DJ29">
        <v>3077.8846241718074</v>
      </c>
      <c r="DK29">
        <v>3136.582983867921</v>
      </c>
      <c r="DL29">
        <v>3176.3352700834253</v>
      </c>
      <c r="DM29">
        <v>3165.2343281450808</v>
      </c>
      <c r="DN29">
        <v>3153.9583149342047</v>
      </c>
      <c r="DO29">
        <v>2886.6794440800268</v>
      </c>
      <c r="DP29">
        <v>2955.4394305969727</v>
      </c>
      <c r="DQ29">
        <v>3042.3951630265769</v>
      </c>
      <c r="DR29">
        <v>2844.5823967406577</v>
      </c>
      <c r="DS29">
        <v>2729.173324914394</v>
      </c>
      <c r="DT29">
        <v>2714.1680168016801</v>
      </c>
      <c r="DU29">
        <v>3243.7719949046009</v>
      </c>
      <c r="DV29">
        <v>3261.748642402416</v>
      </c>
      <c r="DW29">
        <v>3240.860488721235</v>
      </c>
      <c r="DX29">
        <v>3278.4566002868487</v>
      </c>
      <c r="DY29">
        <v>3368.0620835016152</v>
      </c>
      <c r="DZ29">
        <v>3306.4818461709147</v>
      </c>
      <c r="EA29">
        <v>3099.0911388140162</v>
      </c>
      <c r="EB29">
        <v>3018.9680172768412</v>
      </c>
      <c r="EC29">
        <v>2847.6518894912679</v>
      </c>
      <c r="ED29">
        <v>2756.7927049391692</v>
      </c>
      <c r="EE29">
        <v>3024.6340551617195</v>
      </c>
      <c r="EF29">
        <v>2842.345767575323</v>
      </c>
      <c r="EG29">
        <v>3296.2657381389818</v>
      </c>
      <c r="EH29">
        <v>3309.4118157800076</v>
      </c>
      <c r="EI29">
        <v>3293.2551184878316</v>
      </c>
      <c r="EJ29">
        <v>3285.7835321916828</v>
      </c>
      <c r="EK29">
        <v>3274.9856264421896</v>
      </c>
      <c r="EL29">
        <v>3256.4805508773834</v>
      </c>
      <c r="EM29">
        <v>3119.9431104599007</v>
      </c>
      <c r="EN29">
        <v>2987.1460718380476</v>
      </c>
      <c r="EO29">
        <v>2879.5661981787184</v>
      </c>
      <c r="EP29">
        <v>2805.5617142557394</v>
      </c>
      <c r="EQ29">
        <v>2820.7328343898153</v>
      </c>
      <c r="ER29">
        <v>2886.5344420081447</v>
      </c>
      <c r="ES29">
        <v>3599.6869961354387</v>
      </c>
      <c r="ET29">
        <v>3505.1590614467204</v>
      </c>
      <c r="EU29">
        <v>3347.571817100119</v>
      </c>
      <c r="EV29">
        <v>3198.2019408433353</v>
      </c>
      <c r="EW29">
        <v>3226.6852670688122</v>
      </c>
      <c r="EX29">
        <v>3086.5697735100721</v>
      </c>
      <c r="EY29">
        <v>3147.7003577487644</v>
      </c>
      <c r="EZ29">
        <v>2725.1169452427771</v>
      </c>
      <c r="FA29">
        <v>2679.8119855259538</v>
      </c>
      <c r="FB29">
        <v>2998.6657408175111</v>
      </c>
      <c r="FC29">
        <v>2932.7684971098265</v>
      </c>
      <c r="FD29">
        <v>3084.0607366468271</v>
      </c>
      <c r="FE29">
        <v>3158.9705555650489</v>
      </c>
      <c r="FF29">
        <v>3059.6571737832187</v>
      </c>
      <c r="FG29">
        <v>3162.2566304108054</v>
      </c>
      <c r="FH29">
        <v>3214.692354409879</v>
      </c>
      <c r="FI29">
        <v>3241.0948013431062</v>
      </c>
      <c r="FJ29">
        <v>3262.5528514509992</v>
      </c>
      <c r="FK29">
        <v>3467.2618585728696</v>
      </c>
      <c r="FL29">
        <v>3245.8315166409029</v>
      </c>
      <c r="FM29">
        <v>3352.4748731278623</v>
      </c>
      <c r="FN29">
        <v>3298.3779492627573</v>
      </c>
      <c r="FO29">
        <v>3331.5683031962481</v>
      </c>
      <c r="FP29">
        <v>3581.5447588187258</v>
      </c>
      <c r="FQ29">
        <v>3479.5826186392223</v>
      </c>
      <c r="FR29">
        <v>3369.3055917339589</v>
      </c>
      <c r="FS29">
        <v>3379.4775096148487</v>
      </c>
      <c r="FT29">
        <v>3384.3825656884446</v>
      </c>
      <c r="FU29">
        <v>3425.8601981203965</v>
      </c>
      <c r="FV29">
        <v>3446.6403956194677</v>
      </c>
      <c r="FW29">
        <v>3517.0456602140384</v>
      </c>
      <c r="FX29">
        <v>3612.0243511503581</v>
      </c>
      <c r="FY29">
        <v>3516.1221513131804</v>
      </c>
      <c r="FZ29">
        <v>3354.9164972314929</v>
      </c>
      <c r="GA29">
        <v>3132.6224675742315</v>
      </c>
      <c r="GB29">
        <v>3209.9433036477722</v>
      </c>
      <c r="GC29">
        <v>3375.9094930750116</v>
      </c>
      <c r="GD29">
        <v>3289.0599809772912</v>
      </c>
      <c r="GE29">
        <v>3320.435263477113</v>
      </c>
      <c r="GF29">
        <v>3320.8724968402503</v>
      </c>
      <c r="GG29">
        <v>3275.8720874542014</v>
      </c>
      <c r="GH29">
        <v>3308.0378962630989</v>
      </c>
      <c r="GI29">
        <v>3432.049828799898</v>
      </c>
      <c r="GJ29">
        <v>3348.5564044629755</v>
      </c>
      <c r="GK29">
        <v>3239.0909030447328</v>
      </c>
      <c r="GL29">
        <v>3316.5347821994214</v>
      </c>
      <c r="GM29">
        <v>3348.2479135797776</v>
      </c>
      <c r="GN29">
        <v>3353.7039511782264</v>
      </c>
      <c r="GO29">
        <v>3446.8051732766171</v>
      </c>
      <c r="GP29">
        <v>3414.7260373746203</v>
      </c>
      <c r="GQ29">
        <v>3407.7037794883454</v>
      </c>
      <c r="GR29">
        <v>3470.6937601416139</v>
      </c>
      <c r="GS29">
        <v>3440.1502169413261</v>
      </c>
      <c r="GT29">
        <v>3453.1399778470204</v>
      </c>
      <c r="GU29">
        <v>3737.9291906241742</v>
      </c>
      <c r="GV29">
        <v>3480.4630112403147</v>
      </c>
      <c r="GW29">
        <v>3387.7119731824641</v>
      </c>
      <c r="GX29">
        <v>3575.5758645253209</v>
      </c>
      <c r="GY29">
        <v>4234.8663858923201</v>
      </c>
      <c r="GZ29">
        <v>3546.8092225109904</v>
      </c>
      <c r="HA29">
        <v>3578.4913096200485</v>
      </c>
      <c r="HB29">
        <v>3791.712070723398</v>
      </c>
      <c r="HC29">
        <v>3914.9021385093806</v>
      </c>
      <c r="HD29">
        <v>3856.1694563338788</v>
      </c>
      <c r="HE29">
        <v>3796.3541666666665</v>
      </c>
      <c r="HF29">
        <v>3800.4054775031127</v>
      </c>
      <c r="HG29">
        <v>3794.939500116795</v>
      </c>
      <c r="HH29">
        <v>3615.4247291149986</v>
      </c>
      <c r="HI29">
        <v>3546.4246586011741</v>
      </c>
      <c r="HJ29">
        <v>3725.0017533752471</v>
      </c>
      <c r="HK29">
        <v>3685.9703531944842</v>
      </c>
      <c r="HL29">
        <v>3770.5147165434246</v>
      </c>
      <c r="HM29">
        <v>3704.9702179282604</v>
      </c>
      <c r="HN29">
        <v>3784.5532730048189</v>
      </c>
      <c r="HO29">
        <v>3741.3611207194745</v>
      </c>
      <c r="HP29">
        <v>3859.5411204481788</v>
      </c>
      <c r="HQ29">
        <v>3912.1887154918886</v>
      </c>
      <c r="HR29">
        <v>3931.1691780182873</v>
      </c>
      <c r="HS29">
        <v>3926.4928831731281</v>
      </c>
      <c r="HT29">
        <v>3530.7562761394956</v>
      </c>
      <c r="HU29">
        <v>3567.9064811269423</v>
      </c>
      <c r="HV29">
        <v>4272.1579885171259</v>
      </c>
      <c r="HW29">
        <v>3719.0080523402112</v>
      </c>
      <c r="HX29">
        <v>3815.6266889206804</v>
      </c>
      <c r="HY29">
        <v>3564.0780866998011</v>
      </c>
      <c r="HZ29">
        <v>3588.5450120670362</v>
      </c>
      <c r="IA29">
        <v>3580.4149744261986</v>
      </c>
      <c r="IB29">
        <v>3650.388191996683</v>
      </c>
      <c r="IC29">
        <v>3695.1313367279936</v>
      </c>
      <c r="ID29">
        <v>3710.8104350491535</v>
      </c>
      <c r="IE29">
        <v>3612.6275880906851</v>
      </c>
      <c r="IF29">
        <v>3654.298176635376</v>
      </c>
      <c r="IG29">
        <v>3922.7411373407967</v>
      </c>
      <c r="IH29">
        <v>3910.589062959385</v>
      </c>
      <c r="II29">
        <v>3905.1955007315337</v>
      </c>
      <c r="IJ29">
        <v>3837.4648959566912</v>
      </c>
      <c r="IK29">
        <v>3820.5100752487251</v>
      </c>
      <c r="IL29">
        <v>3725.7900937322961</v>
      </c>
      <c r="IM29">
        <v>3818.26307988191</v>
      </c>
      <c r="IN29">
        <v>3714.6281781023918</v>
      </c>
      <c r="IO29">
        <v>3716.4626484432129</v>
      </c>
      <c r="IP29">
        <v>3874.3589283024116</v>
      </c>
      <c r="IQ29">
        <v>4080.3247302041345</v>
      </c>
      <c r="IR29">
        <v>4151.7286250939151</v>
      </c>
      <c r="IS29">
        <v>4013.8848312911209</v>
      </c>
      <c r="IT29">
        <v>3729.324190521229</v>
      </c>
      <c r="IU29">
        <v>3594.5078892712113</v>
      </c>
      <c r="IV29">
        <v>4088.4768713954459</v>
      </c>
      <c r="IW29">
        <v>3692.8278453866892</v>
      </c>
      <c r="IX29">
        <v>3674.6271663696007</v>
      </c>
      <c r="IY29">
        <v>3689.7342921158961</v>
      </c>
      <c r="IZ29">
        <v>3832.9457829575927</v>
      </c>
      <c r="JA29">
        <v>3593.602294921875</v>
      </c>
      <c r="JB29">
        <v>3553.5223904977479</v>
      </c>
      <c r="JC29">
        <v>4012.1556314678992</v>
      </c>
      <c r="JD29">
        <v>3985.0109190634994</v>
      </c>
      <c r="JE29">
        <v>3751.2310986078646</v>
      </c>
      <c r="JF29">
        <v>3346.1704324495422</v>
      </c>
      <c r="JG29">
        <v>3262.3997532387416</v>
      </c>
      <c r="JH29">
        <v>3714.602808756712</v>
      </c>
      <c r="JI29">
        <v>3444.0000728544364</v>
      </c>
      <c r="JJ29">
        <v>3238.20673763377</v>
      </c>
      <c r="JK29">
        <v>3462.9656577079754</v>
      </c>
      <c r="JL29">
        <v>3513.1387274467238</v>
      </c>
      <c r="JM29">
        <v>3505.9062905317769</v>
      </c>
      <c r="JN29">
        <v>3418.7831987750551</v>
      </c>
      <c r="JO29">
        <v>3440.5277247830636</v>
      </c>
      <c r="JP29">
        <v>3474.1743881118882</v>
      </c>
      <c r="JQ29">
        <v>3196.5901105493185</v>
      </c>
      <c r="JR29">
        <v>3004.9490375618234</v>
      </c>
      <c r="JS29">
        <v>2876.472974174334</v>
      </c>
      <c r="JT29">
        <v>2978.8776510655866</v>
      </c>
      <c r="JU29">
        <v>3168.8342779862933</v>
      </c>
      <c r="JV29">
        <v>3158.789367929061</v>
      </c>
      <c r="JW29">
        <v>3331.2455141058226</v>
      </c>
      <c r="JX29">
        <v>3452.5013396030404</v>
      </c>
      <c r="JY29">
        <v>3444.2630359212053</v>
      </c>
      <c r="JZ29">
        <v>3463.897286133365</v>
      </c>
      <c r="KA29">
        <v>4035.0532007170532</v>
      </c>
      <c r="KB29">
        <v>3364.0102907708178</v>
      </c>
      <c r="KC29">
        <v>2932.6773628233018</v>
      </c>
      <c r="KD29">
        <v>3116.4318012984077</v>
      </c>
      <c r="KE29">
        <v>2873.3834439033953</v>
      </c>
      <c r="KF29">
        <v>3172.0871641365547</v>
      </c>
      <c r="KG29">
        <v>3648.2385287136044</v>
      </c>
      <c r="KH29">
        <v>3305.3101181277671</v>
      </c>
      <c r="KI29">
        <v>3478.7992942998208</v>
      </c>
      <c r="KJ29">
        <v>3579.2508347005978</v>
      </c>
      <c r="KK29">
        <v>3689.8283247514205</v>
      </c>
      <c r="KL29">
        <v>3766.4337550647269</v>
      </c>
      <c r="KM29">
        <v>3615.535732978421</v>
      </c>
      <c r="KN29">
        <v>3643.965372745171</v>
      </c>
      <c r="KO29">
        <v>3500.9934060471369</v>
      </c>
      <c r="KP29">
        <f t="shared" si="0"/>
        <v>3330.5566104453551</v>
      </c>
    </row>
    <row r="30" spans="1:302" x14ac:dyDescent="0.25">
      <c r="A30" t="s">
        <v>265</v>
      </c>
      <c r="B30">
        <v>3200.3132029392236</v>
      </c>
      <c r="C30">
        <v>2731.1050281102648</v>
      </c>
      <c r="D30">
        <v>2656.9281808405976</v>
      </c>
      <c r="E30">
        <v>3018.081125797713</v>
      </c>
      <c r="F30">
        <v>3375.7968104263555</v>
      </c>
      <c r="G30">
        <v>3407.4061279881562</v>
      </c>
      <c r="H30">
        <v>3440.7640989837873</v>
      </c>
      <c r="I30">
        <v>3345.9536538306938</v>
      </c>
      <c r="J30">
        <v>3418.129536380226</v>
      </c>
      <c r="K30">
        <v>3270.7768393955957</v>
      </c>
      <c r="L30">
        <v>3263.7017867628556</v>
      </c>
      <c r="M30">
        <v>3009.6230199128559</v>
      </c>
      <c r="N30">
        <v>3153.3319671291265</v>
      </c>
      <c r="O30">
        <v>3315.9464764713202</v>
      </c>
      <c r="P30">
        <v>3161.0816247795415</v>
      </c>
      <c r="Q30">
        <v>3286.9962897548953</v>
      </c>
      <c r="R30">
        <v>3361.273752598162</v>
      </c>
      <c r="S30">
        <v>3217.1178911428997</v>
      </c>
      <c r="T30">
        <v>3147.6647544901998</v>
      </c>
      <c r="U30">
        <v>3223.5495985659463</v>
      </c>
      <c r="V30">
        <v>3169.249027288849</v>
      </c>
      <c r="W30">
        <v>3104.530158256196</v>
      </c>
      <c r="X30">
        <v>2719.9163696743885</v>
      </c>
      <c r="Y30">
        <v>2661.3773211290945</v>
      </c>
      <c r="Z30">
        <v>2854.4172760101328</v>
      </c>
      <c r="AA30">
        <v>2963.7854415783249</v>
      </c>
      <c r="AB30">
        <v>3310.582321061484</v>
      </c>
      <c r="AC30">
        <v>3323.8999079526393</v>
      </c>
      <c r="AD30">
        <v>3398.8210019109702</v>
      </c>
      <c r="AE30">
        <v>3367.4725353117424</v>
      </c>
      <c r="AF30">
        <v>3375.3199389507731</v>
      </c>
      <c r="AG30">
        <v>3310.4332747284507</v>
      </c>
      <c r="AH30">
        <v>3431.3822301729274</v>
      </c>
      <c r="AI30">
        <v>3392.4906004264194</v>
      </c>
      <c r="AJ30">
        <v>3077.0280838126282</v>
      </c>
      <c r="AK30">
        <v>2652.9193243076415</v>
      </c>
      <c r="AL30">
        <v>2622.3891042454911</v>
      </c>
      <c r="AM30">
        <v>2822.0748348621955</v>
      </c>
      <c r="AN30">
        <v>3243.2916620924361</v>
      </c>
      <c r="AO30">
        <v>3518.3574550702369</v>
      </c>
      <c r="AP30">
        <v>3478.3049841562542</v>
      </c>
      <c r="AQ30">
        <v>3489.2576679794729</v>
      </c>
      <c r="AR30">
        <v>3471.0092082504325</v>
      </c>
      <c r="AS30">
        <v>3472.812120045392</v>
      </c>
      <c r="AT30">
        <v>3324.9645373105768</v>
      </c>
      <c r="AU30">
        <v>3465.3884132304829</v>
      </c>
      <c r="AV30">
        <v>3551.6323805227798</v>
      </c>
      <c r="AW30">
        <v>3234.3387754592959</v>
      </c>
      <c r="AX30">
        <v>3210.5836419256157</v>
      </c>
      <c r="AY30">
        <v>3285.9619997659729</v>
      </c>
      <c r="AZ30">
        <v>3493.3945313386757</v>
      </c>
      <c r="BA30">
        <v>3446.8023914411579</v>
      </c>
      <c r="BB30">
        <v>3475.0751251241113</v>
      </c>
      <c r="BC30">
        <v>3377.7453718664883</v>
      </c>
      <c r="BD30">
        <v>3519.2804885074024</v>
      </c>
      <c r="BE30">
        <v>3512.8572338320159</v>
      </c>
      <c r="BF30">
        <v>3515.5933423981469</v>
      </c>
      <c r="BG30">
        <v>3577.1416110775212</v>
      </c>
      <c r="BH30">
        <v>3511.5754129599623</v>
      </c>
      <c r="BI30">
        <v>3396.7077130687812</v>
      </c>
      <c r="BJ30">
        <v>3138.1459429132478</v>
      </c>
      <c r="BK30">
        <v>3165.0796034845298</v>
      </c>
      <c r="BL30">
        <v>2485.778080636002</v>
      </c>
      <c r="BM30">
        <v>2576.5763390015459</v>
      </c>
      <c r="BN30">
        <v>2858.2052101915115</v>
      </c>
      <c r="BO30">
        <v>2908.1244149434087</v>
      </c>
      <c r="BP30">
        <v>3004.4041032907726</v>
      </c>
      <c r="BQ30">
        <v>2984.5294599018007</v>
      </c>
      <c r="BR30">
        <v>3102.4677055566949</v>
      </c>
      <c r="BS30">
        <v>3324.4665576260295</v>
      </c>
      <c r="BT30">
        <v>3265.0219894188231</v>
      </c>
      <c r="BU30">
        <v>3126.4052461775846</v>
      </c>
      <c r="BV30">
        <v>2812.8957612848321</v>
      </c>
      <c r="BW30">
        <v>2895.3521791930916</v>
      </c>
      <c r="BX30">
        <v>2813.4664836180268</v>
      </c>
      <c r="BY30">
        <v>3416.7809898762653</v>
      </c>
      <c r="BZ30">
        <v>3211.7201945239485</v>
      </c>
      <c r="CA30">
        <v>3288.2382316222365</v>
      </c>
      <c r="CB30">
        <v>3131.619519572233</v>
      </c>
      <c r="CC30">
        <v>3255.4070962321462</v>
      </c>
      <c r="CD30">
        <v>3266.7928366100305</v>
      </c>
      <c r="CE30">
        <v>3244.8173341114107</v>
      </c>
      <c r="CF30">
        <v>3152.5717408906885</v>
      </c>
      <c r="CG30">
        <v>3025.5996378424911</v>
      </c>
      <c r="CH30">
        <v>2919.2221587558961</v>
      </c>
      <c r="CI30">
        <v>2995.3489277451499</v>
      </c>
      <c r="CJ30">
        <v>2892.7510909919883</v>
      </c>
      <c r="CK30">
        <v>2985.8908243682763</v>
      </c>
      <c r="CL30">
        <v>3186.9071019296489</v>
      </c>
      <c r="CM30">
        <v>3084.1636326566277</v>
      </c>
      <c r="CN30">
        <v>3097.0243084046415</v>
      </c>
      <c r="CO30">
        <v>3224.6166262001984</v>
      </c>
      <c r="CP30">
        <v>3266.1800912160797</v>
      </c>
      <c r="CQ30">
        <v>3145.8980242286525</v>
      </c>
      <c r="CR30">
        <v>3202.4946693483753</v>
      </c>
      <c r="CS30">
        <v>2988.2649018232819</v>
      </c>
      <c r="CT30">
        <v>2948.9773679798827</v>
      </c>
      <c r="CU30">
        <v>2873.5317285203655</v>
      </c>
      <c r="CV30">
        <v>3016.5620330012453</v>
      </c>
      <c r="CW30">
        <v>3238.5268583830712</v>
      </c>
      <c r="CX30">
        <v>3273.5107794163341</v>
      </c>
      <c r="CY30">
        <v>3464.0069080274302</v>
      </c>
      <c r="CZ30">
        <v>3312.8082924808396</v>
      </c>
      <c r="DA30">
        <v>3135.9867917690171</v>
      </c>
      <c r="DB30">
        <v>3116.411893291749</v>
      </c>
      <c r="DC30">
        <v>3093.4845440494591</v>
      </c>
      <c r="DD30">
        <v>3055.33858539218</v>
      </c>
      <c r="DE30">
        <v>3137.2775899377875</v>
      </c>
      <c r="DF30">
        <v>2749.1334642183469</v>
      </c>
      <c r="DG30">
        <v>2722.1919431279621</v>
      </c>
      <c r="DH30">
        <v>2597.114747436859</v>
      </c>
      <c r="DI30">
        <v>3197.5277685144806</v>
      </c>
      <c r="DJ30">
        <v>3077.8846241718074</v>
      </c>
      <c r="DK30">
        <v>3136.582983867921</v>
      </c>
      <c r="DL30">
        <v>3176.3352700834253</v>
      </c>
      <c r="DM30">
        <v>3165.2343281450808</v>
      </c>
      <c r="DN30">
        <v>3153.9583149342047</v>
      </c>
      <c r="DO30">
        <v>2886.6794440800268</v>
      </c>
      <c r="DP30">
        <v>2955.4394305969727</v>
      </c>
      <c r="DQ30">
        <v>3042.3951630265769</v>
      </c>
      <c r="DR30">
        <v>2844.5823967406577</v>
      </c>
      <c r="DS30">
        <v>2729.173324914394</v>
      </c>
      <c r="DT30">
        <v>2714.1680168016801</v>
      </c>
      <c r="DU30">
        <v>3243.7719949046009</v>
      </c>
      <c r="DV30">
        <v>3261.748642402416</v>
      </c>
      <c r="DW30">
        <v>3240.860488721235</v>
      </c>
      <c r="DX30">
        <v>3278.4566002868487</v>
      </c>
      <c r="DY30">
        <v>3368.0620835016152</v>
      </c>
      <c r="DZ30">
        <v>3306.4818461709147</v>
      </c>
      <c r="EA30">
        <v>3099.0911388140162</v>
      </c>
      <c r="EB30">
        <v>3018.9680172768412</v>
      </c>
      <c r="EC30">
        <v>2847.6518894912679</v>
      </c>
      <c r="ED30">
        <v>2756.7927049391692</v>
      </c>
      <c r="EE30">
        <v>3024.6340551617195</v>
      </c>
      <c r="EF30">
        <v>2842.345767575323</v>
      </c>
      <c r="EG30">
        <v>3296.2657381389818</v>
      </c>
      <c r="EH30">
        <v>3309.4118157800076</v>
      </c>
      <c r="EI30">
        <v>3293.2551184878316</v>
      </c>
      <c r="EJ30">
        <v>3285.7835321916828</v>
      </c>
      <c r="EK30">
        <v>3274.9856264421896</v>
      </c>
      <c r="EL30">
        <v>3256.4805508773834</v>
      </c>
      <c r="EM30">
        <v>3119.9431104599007</v>
      </c>
      <c r="EN30">
        <v>2987.1460718380476</v>
      </c>
      <c r="EO30">
        <v>2879.5661981787184</v>
      </c>
      <c r="EP30">
        <v>2805.5617142557394</v>
      </c>
      <c r="EQ30">
        <v>2820.7328343898153</v>
      </c>
      <c r="ER30">
        <v>2886.5344420081447</v>
      </c>
      <c r="ES30">
        <v>3599.6869961354387</v>
      </c>
      <c r="ET30">
        <v>3505.1590614467204</v>
      </c>
      <c r="EU30">
        <v>3347.571817100119</v>
      </c>
      <c r="EV30">
        <v>3198.2019408433353</v>
      </c>
      <c r="EW30">
        <v>3226.6852670688122</v>
      </c>
      <c r="EX30">
        <v>3086.5697735100721</v>
      </c>
      <c r="EY30">
        <v>3147.7003577487644</v>
      </c>
      <c r="EZ30">
        <v>2725.1169452427771</v>
      </c>
      <c r="FA30">
        <v>2679.8119855259538</v>
      </c>
      <c r="FB30">
        <v>2998.6657408175111</v>
      </c>
      <c r="FC30">
        <v>2932.7684971098265</v>
      </c>
      <c r="FD30">
        <v>3084.0607366468271</v>
      </c>
      <c r="FE30">
        <v>3158.9705555650489</v>
      </c>
      <c r="FF30">
        <v>3059.6571737832187</v>
      </c>
      <c r="FG30">
        <v>3162.2566304108054</v>
      </c>
      <c r="FH30">
        <v>3214.692354409879</v>
      </c>
      <c r="FI30">
        <v>3241.0948013431062</v>
      </c>
      <c r="FJ30">
        <v>3262.5528514509992</v>
      </c>
      <c r="FK30">
        <v>3467.2618585728696</v>
      </c>
      <c r="FL30">
        <v>3245.8315166409029</v>
      </c>
      <c r="FM30">
        <v>3352.4748731278623</v>
      </c>
      <c r="FN30">
        <v>3298.3779492627573</v>
      </c>
      <c r="FO30">
        <v>3331.5683031962481</v>
      </c>
      <c r="FP30">
        <v>3581.5447588187258</v>
      </c>
      <c r="FQ30">
        <v>3479.5826186392223</v>
      </c>
      <c r="FR30">
        <v>3369.3055917339589</v>
      </c>
      <c r="FS30">
        <v>3379.4775096148487</v>
      </c>
      <c r="FT30">
        <v>3384.3825656884446</v>
      </c>
      <c r="FU30">
        <v>3425.8601981203965</v>
      </c>
      <c r="FV30">
        <v>3446.6403956194677</v>
      </c>
      <c r="FW30">
        <v>3517.0456602140384</v>
      </c>
      <c r="FX30">
        <v>3612.0243511503581</v>
      </c>
      <c r="FY30">
        <v>3516.1221513131804</v>
      </c>
      <c r="FZ30">
        <v>3354.9164972314929</v>
      </c>
      <c r="GA30">
        <v>3132.6224675742315</v>
      </c>
      <c r="GB30">
        <v>3209.9433036477722</v>
      </c>
      <c r="GC30">
        <v>3375.9094930750116</v>
      </c>
      <c r="GD30">
        <v>3289.0599809772912</v>
      </c>
      <c r="GE30">
        <v>3320.435263477113</v>
      </c>
      <c r="GF30">
        <v>3320.8724968402503</v>
      </c>
      <c r="GG30">
        <v>3275.8720874542014</v>
      </c>
      <c r="GH30">
        <v>3308.0378962630989</v>
      </c>
      <c r="GI30">
        <v>3432.049828799898</v>
      </c>
      <c r="GJ30">
        <v>3348.5564044629755</v>
      </c>
      <c r="GK30">
        <v>3239.0909030447328</v>
      </c>
      <c r="GL30">
        <v>3316.5347821994214</v>
      </c>
      <c r="GM30">
        <v>3348.2479135797776</v>
      </c>
      <c r="GN30">
        <v>3353.7039511782264</v>
      </c>
      <c r="GO30">
        <v>3446.8051732766171</v>
      </c>
      <c r="GP30">
        <v>3414.7260373746203</v>
      </c>
      <c r="GQ30">
        <v>3407.7037794883454</v>
      </c>
      <c r="GR30">
        <v>3470.6937601416139</v>
      </c>
      <c r="GS30">
        <v>3440.1502169413261</v>
      </c>
      <c r="GT30">
        <v>3453.1399778470204</v>
      </c>
      <c r="GU30">
        <v>3737.9291906241742</v>
      </c>
      <c r="GV30">
        <v>3480.4630112403147</v>
      </c>
      <c r="GW30">
        <v>3387.7119731824641</v>
      </c>
      <c r="GX30">
        <v>3575.5758645253209</v>
      </c>
      <c r="GY30">
        <v>4234.8663858923201</v>
      </c>
      <c r="GZ30">
        <v>3546.8092225109904</v>
      </c>
      <c r="HA30">
        <v>3578.4913096200485</v>
      </c>
      <c r="HB30">
        <v>3791.712070723398</v>
      </c>
      <c r="HC30">
        <v>3914.9021385093806</v>
      </c>
      <c r="HD30">
        <v>3856.1694563338788</v>
      </c>
      <c r="HE30">
        <v>3796.3541666666665</v>
      </c>
      <c r="HF30">
        <v>3800.4054775031127</v>
      </c>
      <c r="HG30">
        <v>3794.939500116795</v>
      </c>
      <c r="HH30">
        <v>3615.4247291149986</v>
      </c>
      <c r="HI30">
        <v>3546.4246586011741</v>
      </c>
      <c r="HJ30">
        <v>3725.0017533752471</v>
      </c>
      <c r="HK30">
        <v>3685.9703531944842</v>
      </c>
      <c r="HL30">
        <v>3770.5147165434246</v>
      </c>
      <c r="HM30">
        <v>3704.9702179282604</v>
      </c>
      <c r="HN30">
        <v>3784.5532730048189</v>
      </c>
      <c r="HO30">
        <v>3741.3611207194745</v>
      </c>
      <c r="HP30">
        <v>3859.5411204481788</v>
      </c>
      <c r="HQ30">
        <v>3912.1887154918886</v>
      </c>
      <c r="HR30">
        <v>3931.1691780182873</v>
      </c>
      <c r="HS30">
        <v>3926.4928831731281</v>
      </c>
      <c r="HT30">
        <v>3530.7562761394956</v>
      </c>
      <c r="HU30">
        <v>3567.9064811269423</v>
      </c>
      <c r="HV30">
        <v>4272.1579885171259</v>
      </c>
      <c r="HW30">
        <v>3719.0080523402112</v>
      </c>
      <c r="HX30">
        <v>3815.6266889206804</v>
      </c>
      <c r="HY30">
        <v>3564.0780866998011</v>
      </c>
      <c r="HZ30">
        <v>3588.5450120670362</v>
      </c>
      <c r="IA30">
        <v>3580.4149744261986</v>
      </c>
      <c r="IB30">
        <v>3650.388191996683</v>
      </c>
      <c r="IC30">
        <v>3695.1313367279936</v>
      </c>
      <c r="ID30">
        <v>3710.8104350491535</v>
      </c>
      <c r="IE30">
        <v>3612.6275880906851</v>
      </c>
      <c r="IF30">
        <v>3654.298176635376</v>
      </c>
      <c r="IG30">
        <v>3922.7411373407967</v>
      </c>
      <c r="IH30">
        <v>3910.589062959385</v>
      </c>
      <c r="II30">
        <v>3905.1955007315337</v>
      </c>
      <c r="IJ30">
        <v>3837.4648959566912</v>
      </c>
      <c r="IK30">
        <v>3820.5100752487251</v>
      </c>
      <c r="IL30">
        <v>3725.7900937322961</v>
      </c>
      <c r="IM30">
        <v>3818.26307988191</v>
      </c>
      <c r="IN30">
        <v>3714.6281781023918</v>
      </c>
      <c r="IO30">
        <v>3716.4626484432129</v>
      </c>
      <c r="IP30">
        <v>3874.3589283024116</v>
      </c>
      <c r="IQ30">
        <v>4080.3247302041345</v>
      </c>
      <c r="IR30">
        <v>4151.7286250939151</v>
      </c>
      <c r="IS30">
        <v>4013.8848312911209</v>
      </c>
      <c r="IT30">
        <v>3729.324190521229</v>
      </c>
      <c r="IU30">
        <v>3594.5078892712113</v>
      </c>
      <c r="IV30">
        <v>4088.4768713954459</v>
      </c>
      <c r="IW30">
        <v>3692.8278453866892</v>
      </c>
      <c r="IX30">
        <v>3674.6271663696007</v>
      </c>
      <c r="IY30">
        <v>3689.7342921158961</v>
      </c>
      <c r="IZ30">
        <v>3832.9457829575927</v>
      </c>
      <c r="JA30">
        <v>3593.602294921875</v>
      </c>
      <c r="JB30">
        <v>3553.5223904977479</v>
      </c>
      <c r="JC30">
        <v>4012.1556314678992</v>
      </c>
      <c r="JD30">
        <v>3985.0109190634994</v>
      </c>
      <c r="JE30">
        <v>3751.2310986078646</v>
      </c>
      <c r="JF30">
        <v>3346.1704324495422</v>
      </c>
      <c r="JG30">
        <v>3262.3997532387416</v>
      </c>
      <c r="JH30">
        <v>3714.602808756712</v>
      </c>
      <c r="JI30">
        <v>3444.0000728544364</v>
      </c>
      <c r="JJ30">
        <v>3238.20673763377</v>
      </c>
      <c r="JK30">
        <v>3462.9656577079754</v>
      </c>
      <c r="JL30">
        <v>3513.1387274467238</v>
      </c>
      <c r="JM30">
        <v>3505.9062905317769</v>
      </c>
      <c r="JN30">
        <v>3418.7831987750551</v>
      </c>
      <c r="JO30">
        <v>3440.5277247830636</v>
      </c>
      <c r="JP30">
        <v>3474.1743881118882</v>
      </c>
      <c r="JQ30">
        <v>3196.5901105493185</v>
      </c>
      <c r="JR30">
        <v>3004.9490375618234</v>
      </c>
      <c r="JS30">
        <v>2876.472974174334</v>
      </c>
      <c r="JT30">
        <v>2978.8776510655866</v>
      </c>
      <c r="JU30">
        <v>3168.8342779862933</v>
      </c>
      <c r="JV30">
        <v>3158.789367929061</v>
      </c>
      <c r="JW30">
        <v>3331.2455141058226</v>
      </c>
      <c r="JX30">
        <v>3452.5013396030404</v>
      </c>
      <c r="JY30">
        <v>3444.2630359212053</v>
      </c>
      <c r="JZ30">
        <v>3463.897286133365</v>
      </c>
      <c r="KA30">
        <v>4035.0532007170532</v>
      </c>
      <c r="KB30">
        <v>3364.0102907708178</v>
      </c>
      <c r="KC30">
        <v>2932.6773628233018</v>
      </c>
      <c r="KD30">
        <v>3116.4318012984077</v>
      </c>
      <c r="KE30">
        <v>2873.3834439033953</v>
      </c>
      <c r="KF30">
        <v>3172.0871641365547</v>
      </c>
      <c r="KG30">
        <v>3648.2385287136044</v>
      </c>
      <c r="KH30">
        <v>3305.3101181277671</v>
      </c>
      <c r="KI30">
        <v>3478.7992942998208</v>
      </c>
      <c r="KJ30">
        <v>3579.2508347005978</v>
      </c>
      <c r="KK30">
        <v>3689.8283247514205</v>
      </c>
      <c r="KL30">
        <v>3766.4337550647269</v>
      </c>
      <c r="KM30">
        <v>3615.535732978421</v>
      </c>
      <c r="KN30">
        <v>3643.965372745171</v>
      </c>
      <c r="KO30">
        <v>3500.9934060471369</v>
      </c>
      <c r="KP30">
        <f t="shared" si="0"/>
        <v>3330.5566104453551</v>
      </c>
    </row>
    <row r="31" spans="1:302" x14ac:dyDescent="0.25">
      <c r="A31" t="s">
        <v>711</v>
      </c>
      <c r="B31">
        <v>3200.3132029392236</v>
      </c>
      <c r="C31">
        <v>2731.1050281102648</v>
      </c>
      <c r="D31">
        <v>2656.9281808405976</v>
      </c>
      <c r="E31">
        <v>3018.081125797713</v>
      </c>
      <c r="F31">
        <v>3375.7968104263555</v>
      </c>
      <c r="G31">
        <v>3407.4061279881562</v>
      </c>
      <c r="H31">
        <v>3440.7640989837873</v>
      </c>
      <c r="I31">
        <v>3345.9536538306938</v>
      </c>
      <c r="J31">
        <v>3418.129536380226</v>
      </c>
      <c r="K31">
        <v>3270.7768393955957</v>
      </c>
      <c r="L31">
        <v>3263.7017867628556</v>
      </c>
      <c r="M31">
        <v>3009.6230199128559</v>
      </c>
      <c r="N31">
        <v>3153.3319671291265</v>
      </c>
      <c r="O31">
        <v>3315.9464764713202</v>
      </c>
      <c r="P31">
        <v>3161.0816247795415</v>
      </c>
      <c r="Q31">
        <v>3286.9962897548953</v>
      </c>
      <c r="R31">
        <v>3361.273752598162</v>
      </c>
      <c r="S31">
        <v>3217.1178911428997</v>
      </c>
      <c r="T31">
        <v>3147.6647544901998</v>
      </c>
      <c r="U31">
        <v>3223.5495985659463</v>
      </c>
      <c r="V31">
        <v>3169.249027288849</v>
      </c>
      <c r="W31">
        <v>3104.530158256196</v>
      </c>
      <c r="X31">
        <v>2719.9163696743885</v>
      </c>
      <c r="Y31">
        <v>2661.3773211290945</v>
      </c>
      <c r="Z31">
        <v>2854.4172760101328</v>
      </c>
      <c r="AA31">
        <v>2963.7854415783249</v>
      </c>
      <c r="AB31">
        <v>3310.582321061484</v>
      </c>
      <c r="AC31">
        <v>3323.8999079526393</v>
      </c>
      <c r="AD31">
        <v>3398.8210019109702</v>
      </c>
      <c r="AE31">
        <v>3367.4725353117424</v>
      </c>
      <c r="AF31">
        <v>3375.3199389507731</v>
      </c>
      <c r="AG31">
        <v>3310.4332747284507</v>
      </c>
      <c r="AH31">
        <v>3431.3822301729274</v>
      </c>
      <c r="AI31">
        <v>3392.4906004264194</v>
      </c>
      <c r="AJ31">
        <v>3077.0280838126282</v>
      </c>
      <c r="AK31">
        <v>2652.9193243076415</v>
      </c>
      <c r="AL31">
        <v>2622.3891042454911</v>
      </c>
      <c r="AM31">
        <v>2822.0748348621955</v>
      </c>
      <c r="AN31">
        <v>3243.2916620924361</v>
      </c>
      <c r="AO31">
        <v>3518.3574550702369</v>
      </c>
      <c r="AP31">
        <v>3478.3049841562542</v>
      </c>
      <c r="AQ31">
        <v>3489.2576679794729</v>
      </c>
      <c r="AR31">
        <v>3471.0092082504325</v>
      </c>
      <c r="AS31">
        <v>3472.812120045392</v>
      </c>
      <c r="AT31">
        <v>3324.9645373105768</v>
      </c>
      <c r="AU31">
        <v>3465.3884132304829</v>
      </c>
      <c r="AV31">
        <v>3551.6323805227798</v>
      </c>
      <c r="AW31">
        <v>3234.3387754592959</v>
      </c>
      <c r="AX31">
        <v>3210.5836419256157</v>
      </c>
      <c r="AY31">
        <v>3285.9619997659729</v>
      </c>
      <c r="AZ31">
        <v>3493.3945313386757</v>
      </c>
      <c r="BA31">
        <v>3446.8023914411579</v>
      </c>
      <c r="BB31">
        <v>3475.0751251241113</v>
      </c>
      <c r="BC31">
        <v>3377.7453718664883</v>
      </c>
      <c r="BD31">
        <v>3519.2804885074024</v>
      </c>
      <c r="BE31">
        <v>3512.8572338320159</v>
      </c>
      <c r="BF31">
        <v>3515.5933423981469</v>
      </c>
      <c r="BG31">
        <v>3577.1416110775212</v>
      </c>
      <c r="BH31">
        <v>3511.5754129599623</v>
      </c>
      <c r="BI31">
        <v>3396.7077130687812</v>
      </c>
      <c r="BJ31">
        <v>3138.1459429132478</v>
      </c>
      <c r="BK31">
        <v>3165.0796034845298</v>
      </c>
      <c r="BL31">
        <v>2485.778080636002</v>
      </c>
      <c r="BM31">
        <v>2576.5763390015459</v>
      </c>
      <c r="BN31">
        <v>2858.2052101915115</v>
      </c>
      <c r="BO31">
        <v>2908.1244149434087</v>
      </c>
      <c r="BP31">
        <v>3004.4041032907726</v>
      </c>
      <c r="BQ31">
        <v>2984.5294599018007</v>
      </c>
      <c r="BR31">
        <v>3102.4677055566949</v>
      </c>
      <c r="BS31">
        <v>3324.4665576260295</v>
      </c>
      <c r="BT31">
        <v>3265.0219894188231</v>
      </c>
      <c r="BU31">
        <v>3126.4052461775846</v>
      </c>
      <c r="BV31">
        <v>2812.8957612848321</v>
      </c>
      <c r="BW31">
        <v>2895.3521791930916</v>
      </c>
      <c r="BX31">
        <v>2813.4664836180268</v>
      </c>
      <c r="BY31">
        <v>3416.7809898762653</v>
      </c>
      <c r="BZ31">
        <v>3211.7201945239485</v>
      </c>
      <c r="CA31">
        <v>3288.2382316222365</v>
      </c>
      <c r="CB31">
        <v>3131.619519572233</v>
      </c>
      <c r="CC31">
        <v>3255.4070962321462</v>
      </c>
      <c r="CD31">
        <v>3266.7928366100305</v>
      </c>
      <c r="CE31">
        <v>3244.8173341114107</v>
      </c>
      <c r="CF31">
        <v>3152.5717408906885</v>
      </c>
      <c r="CG31">
        <v>3025.5996378424911</v>
      </c>
      <c r="CH31">
        <v>2919.2221587558961</v>
      </c>
      <c r="CI31">
        <v>2995.3489277451499</v>
      </c>
      <c r="CJ31">
        <v>2892.7510909919883</v>
      </c>
      <c r="CK31">
        <v>2985.8908243682763</v>
      </c>
      <c r="CL31">
        <v>3186.9071019296489</v>
      </c>
      <c r="CM31">
        <v>3084.1636326566277</v>
      </c>
      <c r="CN31">
        <v>3097.0243084046415</v>
      </c>
      <c r="CO31">
        <v>3224.6166262001984</v>
      </c>
      <c r="CP31">
        <v>3266.1800912160797</v>
      </c>
      <c r="CQ31">
        <v>3145.8980242286525</v>
      </c>
      <c r="CR31">
        <v>3202.4946693483753</v>
      </c>
      <c r="CS31">
        <v>2988.2649018232819</v>
      </c>
      <c r="CT31">
        <v>2948.9773679798827</v>
      </c>
      <c r="CU31">
        <v>2873.5317285203655</v>
      </c>
      <c r="CV31">
        <v>3016.5620330012453</v>
      </c>
      <c r="CW31">
        <v>3238.5268583830712</v>
      </c>
      <c r="CX31">
        <v>3273.5107794163341</v>
      </c>
      <c r="CY31">
        <v>3464.0069080274302</v>
      </c>
      <c r="CZ31">
        <v>3312.8082924808396</v>
      </c>
      <c r="DA31">
        <v>3135.9867917690171</v>
      </c>
      <c r="DB31">
        <v>3116.411893291749</v>
      </c>
      <c r="DC31">
        <v>3093.4845440494591</v>
      </c>
      <c r="DD31">
        <v>3055.33858539218</v>
      </c>
      <c r="DE31">
        <v>3137.2775899377875</v>
      </c>
      <c r="DF31">
        <v>2749.1334642183469</v>
      </c>
      <c r="DG31">
        <v>2722.1919431279621</v>
      </c>
      <c r="DH31">
        <v>2597.114747436859</v>
      </c>
      <c r="DI31">
        <v>3197.5277685144806</v>
      </c>
      <c r="DJ31">
        <v>3077.8846241718074</v>
      </c>
      <c r="DK31">
        <v>3136.582983867921</v>
      </c>
      <c r="DL31">
        <v>3176.3352700834253</v>
      </c>
      <c r="DM31">
        <v>3165.2343281450808</v>
      </c>
      <c r="DN31">
        <v>3153.9583149342047</v>
      </c>
      <c r="DO31">
        <v>2886.6794440800268</v>
      </c>
      <c r="DP31">
        <v>2955.4394305969727</v>
      </c>
      <c r="DQ31">
        <v>3042.3951630265769</v>
      </c>
      <c r="DR31">
        <v>2844.5823967406577</v>
      </c>
      <c r="DS31">
        <v>2729.173324914394</v>
      </c>
      <c r="DT31">
        <v>2714.1680168016801</v>
      </c>
      <c r="DU31">
        <v>3243.7719949046009</v>
      </c>
      <c r="DV31">
        <v>3261.748642402416</v>
      </c>
      <c r="DW31">
        <v>3240.860488721235</v>
      </c>
      <c r="DX31">
        <v>3278.4566002868487</v>
      </c>
      <c r="DY31">
        <v>3368.0620835016152</v>
      </c>
      <c r="DZ31">
        <v>3306.4818461709147</v>
      </c>
      <c r="EA31">
        <v>3099.0911388140162</v>
      </c>
      <c r="EB31">
        <v>3018.9680172768412</v>
      </c>
      <c r="EC31">
        <v>2847.6518894912679</v>
      </c>
      <c r="ED31">
        <v>2756.7927049391692</v>
      </c>
      <c r="EE31">
        <v>3024.6340551617195</v>
      </c>
      <c r="EF31">
        <v>2842.345767575323</v>
      </c>
      <c r="EG31">
        <v>3296.2657381389818</v>
      </c>
      <c r="EH31">
        <v>3309.4118157800076</v>
      </c>
      <c r="EI31">
        <v>3293.2551184878316</v>
      </c>
      <c r="EJ31">
        <v>3285.7835321916828</v>
      </c>
      <c r="EK31">
        <v>3274.9856264421896</v>
      </c>
      <c r="EL31">
        <v>3256.4805508773834</v>
      </c>
      <c r="EM31">
        <v>3119.9431104599007</v>
      </c>
      <c r="EN31">
        <v>2987.1460718380476</v>
      </c>
      <c r="EO31">
        <v>2879.5661981787184</v>
      </c>
      <c r="EP31">
        <v>2805.5617142557394</v>
      </c>
      <c r="EQ31">
        <v>2820.7328343898153</v>
      </c>
      <c r="ER31">
        <v>2886.5344420081447</v>
      </c>
      <c r="ES31">
        <v>3599.6869961354387</v>
      </c>
      <c r="ET31">
        <v>3505.1590614467204</v>
      </c>
      <c r="EU31">
        <v>3347.571817100119</v>
      </c>
      <c r="EV31">
        <v>3198.2019408433353</v>
      </c>
      <c r="EW31">
        <v>3226.6852670688122</v>
      </c>
      <c r="EX31">
        <v>3086.5697735100721</v>
      </c>
      <c r="EY31">
        <v>3147.7003577487644</v>
      </c>
      <c r="EZ31">
        <v>2725.1169452427771</v>
      </c>
      <c r="FA31">
        <v>2679.8119855259538</v>
      </c>
      <c r="FB31">
        <v>2998.6657408175111</v>
      </c>
      <c r="FC31">
        <v>2932.7684971098265</v>
      </c>
      <c r="FD31">
        <v>3084.0607366468271</v>
      </c>
      <c r="FE31">
        <v>3158.9705555650489</v>
      </c>
      <c r="FF31">
        <v>3059.6571737832187</v>
      </c>
      <c r="FG31">
        <v>3162.2566304108054</v>
      </c>
      <c r="FH31">
        <v>3214.692354409879</v>
      </c>
      <c r="FI31">
        <v>3241.0948013431062</v>
      </c>
      <c r="FJ31">
        <v>3262.5528514509992</v>
      </c>
      <c r="FK31">
        <v>3467.2618585728696</v>
      </c>
      <c r="FL31">
        <v>3245.8315166409029</v>
      </c>
      <c r="FM31">
        <v>3352.4748731278623</v>
      </c>
      <c r="FN31">
        <v>3298.3779492627573</v>
      </c>
      <c r="FO31">
        <v>3331.5683031962481</v>
      </c>
      <c r="FP31">
        <v>3581.5447588187258</v>
      </c>
      <c r="FQ31">
        <v>3479.5826186392223</v>
      </c>
      <c r="FR31">
        <v>3369.3055917339589</v>
      </c>
      <c r="FS31">
        <v>3379.4775096148487</v>
      </c>
      <c r="FT31">
        <v>3384.3825656884446</v>
      </c>
      <c r="FU31">
        <v>3425.8601981203965</v>
      </c>
      <c r="FV31">
        <v>3446.6403956194677</v>
      </c>
      <c r="FW31">
        <v>3517.0456602140384</v>
      </c>
      <c r="FX31">
        <v>3612.0243511503581</v>
      </c>
      <c r="FY31">
        <v>3516.1221513131804</v>
      </c>
      <c r="FZ31">
        <v>3354.9164972314929</v>
      </c>
      <c r="GA31">
        <v>3132.6224675742315</v>
      </c>
      <c r="GB31">
        <v>3209.9433036477722</v>
      </c>
      <c r="GC31">
        <v>3375.9094930750116</v>
      </c>
      <c r="GD31">
        <v>3289.0599809772912</v>
      </c>
      <c r="GE31">
        <v>3320.435263477113</v>
      </c>
      <c r="GF31">
        <v>3320.8724968402503</v>
      </c>
      <c r="GG31">
        <v>3275.8720874542014</v>
      </c>
      <c r="GH31">
        <v>3308.0378962630989</v>
      </c>
      <c r="GI31">
        <v>3432.049828799898</v>
      </c>
      <c r="GJ31">
        <v>3348.5564044629755</v>
      </c>
      <c r="GK31">
        <v>3239.0909030447328</v>
      </c>
      <c r="GL31">
        <v>3316.5347821994214</v>
      </c>
      <c r="GM31">
        <v>3348.2479135797776</v>
      </c>
      <c r="GN31">
        <v>3353.7039511782264</v>
      </c>
      <c r="GO31">
        <v>3446.8051732766171</v>
      </c>
      <c r="GP31">
        <v>3414.7260373746203</v>
      </c>
      <c r="GQ31">
        <v>3407.7037794883454</v>
      </c>
      <c r="GR31">
        <v>3470.6937601416139</v>
      </c>
      <c r="GS31">
        <v>3440.1502169413261</v>
      </c>
      <c r="GT31">
        <v>3453.1399778470204</v>
      </c>
      <c r="GU31">
        <v>3737.9291906241742</v>
      </c>
      <c r="GV31">
        <v>3480.4630112403147</v>
      </c>
      <c r="GW31">
        <v>3387.7119731824641</v>
      </c>
      <c r="GX31">
        <v>3575.5758645253209</v>
      </c>
      <c r="GY31">
        <v>4234.8663858923201</v>
      </c>
      <c r="GZ31">
        <v>3546.8092225109904</v>
      </c>
      <c r="HA31">
        <v>3578.4913096200485</v>
      </c>
      <c r="HB31">
        <v>3791.712070723398</v>
      </c>
      <c r="HC31">
        <v>3914.9021385093806</v>
      </c>
      <c r="HD31">
        <v>3856.1694563338788</v>
      </c>
      <c r="HE31">
        <v>3796.3541666666665</v>
      </c>
      <c r="HF31">
        <v>3800.4054775031127</v>
      </c>
      <c r="HG31">
        <v>3794.939500116795</v>
      </c>
      <c r="HH31">
        <v>3615.4247291149986</v>
      </c>
      <c r="HI31">
        <v>3546.4246586011741</v>
      </c>
      <c r="HJ31">
        <v>3725.0017533752471</v>
      </c>
      <c r="HK31">
        <v>3685.9703531944842</v>
      </c>
      <c r="HL31">
        <v>3770.5147165434246</v>
      </c>
      <c r="HM31">
        <v>3704.9702179282604</v>
      </c>
      <c r="HN31">
        <v>3784.5532730048189</v>
      </c>
      <c r="HO31">
        <v>3741.3611207194745</v>
      </c>
      <c r="HP31">
        <v>3859.5411204481788</v>
      </c>
      <c r="HQ31">
        <v>3912.1887154918886</v>
      </c>
      <c r="HR31">
        <v>3931.1691780182873</v>
      </c>
      <c r="HS31">
        <v>3926.4928831731281</v>
      </c>
      <c r="HT31">
        <v>3530.7562761394956</v>
      </c>
      <c r="HU31">
        <v>3567.9064811269423</v>
      </c>
      <c r="HV31">
        <v>4272.1579885171259</v>
      </c>
      <c r="HW31">
        <v>3719.0080523402112</v>
      </c>
      <c r="HX31">
        <v>3815.6266889206804</v>
      </c>
      <c r="HY31">
        <v>3564.0780866998011</v>
      </c>
      <c r="HZ31">
        <v>3588.5450120670362</v>
      </c>
      <c r="IA31">
        <v>3580.4149744261986</v>
      </c>
      <c r="IB31">
        <v>3650.388191996683</v>
      </c>
      <c r="IC31">
        <v>3695.1313367279936</v>
      </c>
      <c r="ID31">
        <v>3710.8104350491535</v>
      </c>
      <c r="IE31">
        <v>3612.6275880906851</v>
      </c>
      <c r="IF31">
        <v>3654.298176635376</v>
      </c>
      <c r="IG31">
        <v>3922.7411373407967</v>
      </c>
      <c r="IH31">
        <v>3910.589062959385</v>
      </c>
      <c r="II31">
        <v>3905.1955007315337</v>
      </c>
      <c r="IJ31">
        <v>3837.4648959566912</v>
      </c>
      <c r="IK31">
        <v>3820.5100752487251</v>
      </c>
      <c r="IL31">
        <v>3725.7900937322961</v>
      </c>
      <c r="IM31">
        <v>3818.26307988191</v>
      </c>
      <c r="IN31">
        <v>3714.6281781023918</v>
      </c>
      <c r="IO31">
        <v>3716.4626484432129</v>
      </c>
      <c r="IP31">
        <v>3874.3589283024116</v>
      </c>
      <c r="IQ31">
        <v>4080.3247302041345</v>
      </c>
      <c r="IR31">
        <v>4151.7286250939151</v>
      </c>
      <c r="IS31">
        <v>4013.8848312911209</v>
      </c>
      <c r="IT31">
        <v>3729.324190521229</v>
      </c>
      <c r="IU31">
        <v>3594.5078892712113</v>
      </c>
      <c r="IV31">
        <v>4088.4768713954459</v>
      </c>
      <c r="IW31">
        <v>3692.8278453866892</v>
      </c>
      <c r="IX31">
        <v>3674.6271663696007</v>
      </c>
      <c r="IY31">
        <v>3689.7342921158961</v>
      </c>
      <c r="IZ31">
        <v>3832.9457829575927</v>
      </c>
      <c r="JA31">
        <v>3593.602294921875</v>
      </c>
      <c r="JB31">
        <v>3553.5223904977479</v>
      </c>
      <c r="JC31">
        <v>4012.1556314678992</v>
      </c>
      <c r="JD31">
        <v>3985.0109190634994</v>
      </c>
      <c r="JE31">
        <v>3751.2310986078646</v>
      </c>
      <c r="JF31">
        <v>3346.1704324495422</v>
      </c>
      <c r="JG31">
        <v>3262.3997532387416</v>
      </c>
      <c r="JH31">
        <v>3714.602808756712</v>
      </c>
      <c r="JI31">
        <v>3444.0000728544364</v>
      </c>
      <c r="JJ31">
        <v>3238.20673763377</v>
      </c>
      <c r="JK31">
        <v>3462.9656577079754</v>
      </c>
      <c r="JL31">
        <v>3513.1387274467238</v>
      </c>
      <c r="JM31">
        <v>3505.9062905317769</v>
      </c>
      <c r="JN31">
        <v>3418.7831987750551</v>
      </c>
      <c r="JO31">
        <v>3440.5277247830636</v>
      </c>
      <c r="JP31">
        <v>3474.1743881118882</v>
      </c>
      <c r="JQ31">
        <v>3196.5901105493185</v>
      </c>
      <c r="JR31">
        <v>3004.9490375618234</v>
      </c>
      <c r="JS31">
        <v>2876.472974174334</v>
      </c>
      <c r="JT31">
        <v>2978.8776510655866</v>
      </c>
      <c r="JU31">
        <v>3168.8342779862933</v>
      </c>
      <c r="JV31">
        <v>3158.789367929061</v>
      </c>
      <c r="JW31">
        <v>3331.2455141058226</v>
      </c>
      <c r="JX31">
        <v>3452.5013396030404</v>
      </c>
      <c r="JY31">
        <v>3444.2630359212053</v>
      </c>
      <c r="JZ31">
        <v>3463.897286133365</v>
      </c>
      <c r="KA31">
        <v>4035.0532007170532</v>
      </c>
      <c r="KB31">
        <v>3364.0102907708178</v>
      </c>
      <c r="KC31">
        <v>2932.6773628233018</v>
      </c>
      <c r="KD31">
        <v>3116.4318012984077</v>
      </c>
      <c r="KE31">
        <v>2873.3834439033953</v>
      </c>
      <c r="KF31">
        <v>3172.0871641365547</v>
      </c>
      <c r="KG31">
        <v>3648.2385287136044</v>
      </c>
      <c r="KH31">
        <v>3305.3101181277671</v>
      </c>
      <c r="KI31">
        <v>3478.7992942998208</v>
      </c>
      <c r="KJ31">
        <v>3579.2508347005978</v>
      </c>
      <c r="KK31">
        <v>3689.8283247514205</v>
      </c>
      <c r="KL31">
        <v>3766.4337550647269</v>
      </c>
      <c r="KM31">
        <v>3615.535732978421</v>
      </c>
      <c r="KN31">
        <v>3643.965372745171</v>
      </c>
      <c r="KO31">
        <v>3500.9934060471369</v>
      </c>
      <c r="KP31">
        <f t="shared" si="0"/>
        <v>3330.5566104453551</v>
      </c>
    </row>
    <row r="32" spans="1:302" x14ac:dyDescent="0.25">
      <c r="A32" t="s">
        <v>281</v>
      </c>
      <c r="B32">
        <v>3200.3132029392236</v>
      </c>
      <c r="C32">
        <v>2731.1050281102648</v>
      </c>
      <c r="D32">
        <v>2656.9281808405976</v>
      </c>
      <c r="E32">
        <v>3018.081125797713</v>
      </c>
      <c r="F32">
        <v>3375.7968104263555</v>
      </c>
      <c r="G32">
        <v>3407.4061279881562</v>
      </c>
      <c r="H32">
        <v>3440.7640989837873</v>
      </c>
      <c r="I32">
        <v>3345.9536538306938</v>
      </c>
      <c r="J32">
        <v>3418.129536380226</v>
      </c>
      <c r="K32">
        <v>3270.7768393955957</v>
      </c>
      <c r="L32">
        <v>3263.7017867628556</v>
      </c>
      <c r="M32">
        <v>3009.6230199128559</v>
      </c>
      <c r="N32">
        <v>3153.3319671291265</v>
      </c>
      <c r="O32">
        <v>3315.9464764713202</v>
      </c>
      <c r="P32">
        <v>3161.0816247795415</v>
      </c>
      <c r="Q32">
        <v>3286.9962897548953</v>
      </c>
      <c r="R32">
        <v>3361.273752598162</v>
      </c>
      <c r="S32">
        <v>3217.1178911428997</v>
      </c>
      <c r="T32">
        <v>3147.6647544901998</v>
      </c>
      <c r="U32">
        <v>3223.5495985659463</v>
      </c>
      <c r="V32">
        <v>3169.249027288849</v>
      </c>
      <c r="W32">
        <v>3104.530158256196</v>
      </c>
      <c r="X32">
        <v>2719.9163696743885</v>
      </c>
      <c r="Y32">
        <v>2661.3773211290945</v>
      </c>
      <c r="Z32">
        <v>2854.4172760101328</v>
      </c>
      <c r="AA32">
        <v>2963.7854415783249</v>
      </c>
      <c r="AB32">
        <v>3310.582321061484</v>
      </c>
      <c r="AC32">
        <v>3323.8999079526393</v>
      </c>
      <c r="AD32">
        <v>3398.8210019109702</v>
      </c>
      <c r="AE32">
        <v>3367.4725353117424</v>
      </c>
      <c r="AF32">
        <v>3375.3199389507731</v>
      </c>
      <c r="AG32">
        <v>3310.4332747284507</v>
      </c>
      <c r="AH32">
        <v>3431.3822301729274</v>
      </c>
      <c r="AI32">
        <v>3392.4906004264194</v>
      </c>
      <c r="AJ32">
        <v>3077.0280838126282</v>
      </c>
      <c r="AK32">
        <v>2652.9193243076415</v>
      </c>
      <c r="AL32">
        <v>2622.3891042454911</v>
      </c>
      <c r="AM32">
        <v>2822.0748348621955</v>
      </c>
      <c r="AN32">
        <v>3243.2916620924361</v>
      </c>
      <c r="AO32">
        <v>3518.3574550702369</v>
      </c>
      <c r="AP32">
        <v>3478.3049841562542</v>
      </c>
      <c r="AQ32">
        <v>3489.2576679794729</v>
      </c>
      <c r="AR32">
        <v>3471.0092082504325</v>
      </c>
      <c r="AS32">
        <v>3472.812120045392</v>
      </c>
      <c r="AT32">
        <v>3324.9645373105768</v>
      </c>
      <c r="AU32">
        <v>3465.3884132304829</v>
      </c>
      <c r="AV32">
        <v>3551.6323805227798</v>
      </c>
      <c r="AW32">
        <v>3234.3387754592959</v>
      </c>
      <c r="AX32">
        <v>3210.5836419256157</v>
      </c>
      <c r="AY32">
        <v>3285.9619997659729</v>
      </c>
      <c r="AZ32">
        <v>3493.3945313386757</v>
      </c>
      <c r="BA32">
        <v>3446.8023914411579</v>
      </c>
      <c r="BB32">
        <v>3475.0751251241113</v>
      </c>
      <c r="BC32">
        <v>3377.7453718664883</v>
      </c>
      <c r="BD32">
        <v>3519.2804885074024</v>
      </c>
      <c r="BE32">
        <v>3512.8572338320159</v>
      </c>
      <c r="BF32">
        <v>3515.5933423981469</v>
      </c>
      <c r="BG32">
        <v>3577.1416110775212</v>
      </c>
      <c r="BH32">
        <v>3511.5754129599623</v>
      </c>
      <c r="BI32">
        <v>3396.7077130687812</v>
      </c>
      <c r="BJ32">
        <v>3138.1459429132478</v>
      </c>
      <c r="BK32">
        <v>3165.0796034845298</v>
      </c>
      <c r="BL32">
        <v>2485.778080636002</v>
      </c>
      <c r="BM32">
        <v>2576.5763390015459</v>
      </c>
      <c r="BN32">
        <v>2858.2052101915115</v>
      </c>
      <c r="BO32">
        <v>2908.1244149434087</v>
      </c>
      <c r="BP32">
        <v>3004.4041032907726</v>
      </c>
      <c r="BQ32">
        <v>2984.5294599018007</v>
      </c>
      <c r="BR32">
        <v>3102.4677055566949</v>
      </c>
      <c r="BS32">
        <v>3324.4665576260295</v>
      </c>
      <c r="BT32">
        <v>3265.0219894188231</v>
      </c>
      <c r="BU32">
        <v>3126.4052461775846</v>
      </c>
      <c r="BV32">
        <v>2812.8957612848321</v>
      </c>
      <c r="BW32">
        <v>2895.3521791930916</v>
      </c>
      <c r="BX32">
        <v>2813.4664836180268</v>
      </c>
      <c r="BY32">
        <v>3416.7809898762653</v>
      </c>
      <c r="BZ32">
        <v>3211.7201945239485</v>
      </c>
      <c r="CA32">
        <v>3288.2382316222365</v>
      </c>
      <c r="CB32">
        <v>3131.619519572233</v>
      </c>
      <c r="CC32">
        <v>3255.4070962321462</v>
      </c>
      <c r="CD32">
        <v>3266.7928366100305</v>
      </c>
      <c r="CE32">
        <v>3244.8173341114107</v>
      </c>
      <c r="CF32">
        <v>3152.5717408906885</v>
      </c>
      <c r="CG32">
        <v>3025.5996378424911</v>
      </c>
      <c r="CH32">
        <v>2919.2221587558961</v>
      </c>
      <c r="CI32">
        <v>2995.3489277451499</v>
      </c>
      <c r="CJ32">
        <v>2892.7510909919883</v>
      </c>
      <c r="CK32">
        <v>2985.8908243682763</v>
      </c>
      <c r="CL32">
        <v>3186.9071019296489</v>
      </c>
      <c r="CM32">
        <v>3084.1636326566277</v>
      </c>
      <c r="CN32">
        <v>3097.0243084046415</v>
      </c>
      <c r="CO32">
        <v>3224.6166262001984</v>
      </c>
      <c r="CP32">
        <v>3266.1800912160797</v>
      </c>
      <c r="CQ32">
        <v>3145.8980242286525</v>
      </c>
      <c r="CR32">
        <v>3202.4946693483753</v>
      </c>
      <c r="CS32">
        <v>2988.2649018232819</v>
      </c>
      <c r="CT32">
        <v>2948.9773679798827</v>
      </c>
      <c r="CU32">
        <v>2873.5317285203655</v>
      </c>
      <c r="CV32">
        <v>3016.5620330012453</v>
      </c>
      <c r="CW32">
        <v>3238.5268583830712</v>
      </c>
      <c r="CX32">
        <v>3273.5107794163341</v>
      </c>
      <c r="CY32">
        <v>3464.0069080274302</v>
      </c>
      <c r="CZ32">
        <v>3312.8082924808396</v>
      </c>
      <c r="DA32">
        <v>3135.9867917690171</v>
      </c>
      <c r="DB32">
        <v>3116.411893291749</v>
      </c>
      <c r="DC32">
        <v>3093.4845440494591</v>
      </c>
      <c r="DD32">
        <v>3055.33858539218</v>
      </c>
      <c r="DE32">
        <v>3137.2775899377875</v>
      </c>
      <c r="DF32">
        <v>2749.1334642183469</v>
      </c>
      <c r="DG32">
        <v>2722.1919431279621</v>
      </c>
      <c r="DH32">
        <v>2597.114747436859</v>
      </c>
      <c r="DI32">
        <v>3197.5277685144806</v>
      </c>
      <c r="DJ32">
        <v>3077.8846241718074</v>
      </c>
      <c r="DK32">
        <v>3136.582983867921</v>
      </c>
      <c r="DL32">
        <v>3176.3352700834253</v>
      </c>
      <c r="DM32">
        <v>3165.2343281450808</v>
      </c>
      <c r="DN32">
        <v>3153.9583149342047</v>
      </c>
      <c r="DO32">
        <v>2886.6794440800268</v>
      </c>
      <c r="DP32">
        <v>2955.4394305969727</v>
      </c>
      <c r="DQ32">
        <v>3042.3951630265769</v>
      </c>
      <c r="DR32">
        <v>2844.5823967406577</v>
      </c>
      <c r="DS32">
        <v>2729.173324914394</v>
      </c>
      <c r="DT32">
        <v>2714.1680168016801</v>
      </c>
      <c r="DU32">
        <v>3243.7719949046009</v>
      </c>
      <c r="DV32">
        <v>3261.748642402416</v>
      </c>
      <c r="DW32">
        <v>3240.860488721235</v>
      </c>
      <c r="DX32">
        <v>3278.4566002868487</v>
      </c>
      <c r="DY32">
        <v>3368.0620835016152</v>
      </c>
      <c r="DZ32">
        <v>3306.4818461709147</v>
      </c>
      <c r="EA32">
        <v>3099.0911388140162</v>
      </c>
      <c r="EB32">
        <v>3018.9680172768412</v>
      </c>
      <c r="EC32">
        <v>2847.6518894912679</v>
      </c>
      <c r="ED32">
        <v>2756.7927049391692</v>
      </c>
      <c r="EE32">
        <v>3024.6340551617195</v>
      </c>
      <c r="EF32">
        <v>2842.345767575323</v>
      </c>
      <c r="EG32">
        <v>3296.2657381389818</v>
      </c>
      <c r="EH32">
        <v>3309.4118157800076</v>
      </c>
      <c r="EI32">
        <v>3293.2551184878316</v>
      </c>
      <c r="EJ32">
        <v>3285.7835321916828</v>
      </c>
      <c r="EK32">
        <v>3274.9856264421896</v>
      </c>
      <c r="EL32">
        <v>3256.4805508773834</v>
      </c>
      <c r="EM32">
        <v>3119.9431104599007</v>
      </c>
      <c r="EN32">
        <v>2987.1460718380476</v>
      </c>
      <c r="EO32">
        <v>2879.5661981787184</v>
      </c>
      <c r="EP32">
        <v>2805.5617142557394</v>
      </c>
      <c r="EQ32">
        <v>2820.7328343898153</v>
      </c>
      <c r="ER32">
        <v>2886.5344420081447</v>
      </c>
      <c r="ES32">
        <v>3599.6869961354387</v>
      </c>
      <c r="ET32">
        <v>3505.1590614467204</v>
      </c>
      <c r="EU32">
        <v>3347.571817100119</v>
      </c>
      <c r="EV32">
        <v>3198.2019408433353</v>
      </c>
      <c r="EW32">
        <v>3226.6852670688122</v>
      </c>
      <c r="EX32">
        <v>3086.5697735100721</v>
      </c>
      <c r="EY32">
        <v>3147.7003577487644</v>
      </c>
      <c r="EZ32">
        <v>2725.1169452427771</v>
      </c>
      <c r="FA32">
        <v>2679.8119855259538</v>
      </c>
      <c r="FB32">
        <v>2998.6657408175111</v>
      </c>
      <c r="FC32">
        <v>2932.7684971098265</v>
      </c>
      <c r="FD32">
        <v>3084.0607366468271</v>
      </c>
      <c r="FE32">
        <v>3158.9705555650489</v>
      </c>
      <c r="FF32">
        <v>3059.6571737832187</v>
      </c>
      <c r="FG32">
        <v>3162.2566304108054</v>
      </c>
      <c r="FH32">
        <v>3214.692354409879</v>
      </c>
      <c r="FI32">
        <v>3241.0948013431062</v>
      </c>
      <c r="FJ32">
        <v>3262.5528514509992</v>
      </c>
      <c r="FK32">
        <v>3467.2618585728696</v>
      </c>
      <c r="FL32">
        <v>3245.8315166409029</v>
      </c>
      <c r="FM32">
        <v>3352.4748731278623</v>
      </c>
      <c r="FN32">
        <v>3298.3779492627573</v>
      </c>
      <c r="FO32">
        <v>3331.5683031962481</v>
      </c>
      <c r="FP32">
        <v>3581.5447588187258</v>
      </c>
      <c r="FQ32">
        <v>3479.5826186392223</v>
      </c>
      <c r="FR32">
        <v>3369.3055917339589</v>
      </c>
      <c r="FS32">
        <v>3379.4775096148487</v>
      </c>
      <c r="FT32">
        <v>3384.3825656884446</v>
      </c>
      <c r="FU32">
        <v>3425.8601981203965</v>
      </c>
      <c r="FV32">
        <v>3446.6403956194677</v>
      </c>
      <c r="FW32">
        <v>3517.0456602140384</v>
      </c>
      <c r="FX32">
        <v>3612.0243511503581</v>
      </c>
      <c r="FY32">
        <v>3516.1221513131804</v>
      </c>
      <c r="FZ32">
        <v>3354.9164972314929</v>
      </c>
      <c r="GA32">
        <v>3132.6224675742315</v>
      </c>
      <c r="GB32">
        <v>3209.9433036477722</v>
      </c>
      <c r="GC32">
        <v>3375.9094930750116</v>
      </c>
      <c r="GD32">
        <v>3289.0599809772912</v>
      </c>
      <c r="GE32">
        <v>3320.435263477113</v>
      </c>
      <c r="GF32">
        <v>3320.8724968402503</v>
      </c>
      <c r="GG32">
        <v>3275.8720874542014</v>
      </c>
      <c r="GH32">
        <v>3308.0378962630989</v>
      </c>
      <c r="GI32">
        <v>3432.049828799898</v>
      </c>
      <c r="GJ32">
        <v>3348.5564044629755</v>
      </c>
      <c r="GK32">
        <v>3239.0909030447328</v>
      </c>
      <c r="GL32">
        <v>3316.5347821994214</v>
      </c>
      <c r="GM32">
        <v>3348.2479135797776</v>
      </c>
      <c r="GN32">
        <v>3353.7039511782264</v>
      </c>
      <c r="GO32">
        <v>3446.8051732766171</v>
      </c>
      <c r="GP32">
        <v>3414.7260373746203</v>
      </c>
      <c r="GQ32">
        <v>3407.7037794883454</v>
      </c>
      <c r="GR32">
        <v>3470.6937601416139</v>
      </c>
      <c r="GS32">
        <v>3440.1502169413261</v>
      </c>
      <c r="GT32">
        <v>3453.1399778470204</v>
      </c>
      <c r="GU32">
        <v>3737.9291906241742</v>
      </c>
      <c r="GV32">
        <v>3480.4630112403147</v>
      </c>
      <c r="GW32">
        <v>3387.7119731824641</v>
      </c>
      <c r="GX32">
        <v>3575.5758645253209</v>
      </c>
      <c r="GY32">
        <v>4234.8663858923201</v>
      </c>
      <c r="GZ32">
        <v>3546.8092225109904</v>
      </c>
      <c r="HA32">
        <v>3578.4913096200485</v>
      </c>
      <c r="HB32">
        <v>3791.712070723398</v>
      </c>
      <c r="HC32">
        <v>3914.9021385093806</v>
      </c>
      <c r="HD32">
        <v>3856.1694563338788</v>
      </c>
      <c r="HE32">
        <v>3796.3541666666665</v>
      </c>
      <c r="HF32">
        <v>3800.4054775031127</v>
      </c>
      <c r="HG32">
        <v>3794.939500116795</v>
      </c>
      <c r="HH32">
        <v>3615.4247291149986</v>
      </c>
      <c r="HI32">
        <v>3546.4246586011741</v>
      </c>
      <c r="HJ32">
        <v>3725.0017533752471</v>
      </c>
      <c r="HK32">
        <v>3685.9703531944842</v>
      </c>
      <c r="HL32">
        <v>3770.5147165434246</v>
      </c>
      <c r="HM32">
        <v>3704.9702179282604</v>
      </c>
      <c r="HN32">
        <v>3784.5532730048189</v>
      </c>
      <c r="HO32">
        <v>3741.3611207194745</v>
      </c>
      <c r="HP32">
        <v>3859.5411204481788</v>
      </c>
      <c r="HQ32">
        <v>3912.1887154918886</v>
      </c>
      <c r="HR32">
        <v>3931.1691780182873</v>
      </c>
      <c r="HS32">
        <v>3926.4928831731281</v>
      </c>
      <c r="HT32">
        <v>3530.7562761394956</v>
      </c>
      <c r="HU32">
        <v>3567.9064811269423</v>
      </c>
      <c r="HV32">
        <v>4272.1579885171259</v>
      </c>
      <c r="HW32">
        <v>3719.0080523402112</v>
      </c>
      <c r="HX32">
        <v>3815.6266889206804</v>
      </c>
      <c r="HY32">
        <v>3564.0780866998011</v>
      </c>
      <c r="HZ32">
        <v>3588.5450120670362</v>
      </c>
      <c r="IA32">
        <v>3580.4149744261986</v>
      </c>
      <c r="IB32">
        <v>3650.388191996683</v>
      </c>
      <c r="IC32">
        <v>3695.1313367279936</v>
      </c>
      <c r="ID32">
        <v>3710.8104350491535</v>
      </c>
      <c r="IE32">
        <v>3612.6275880906851</v>
      </c>
      <c r="IF32">
        <v>3654.298176635376</v>
      </c>
      <c r="IG32">
        <v>3922.7411373407967</v>
      </c>
      <c r="IH32">
        <v>3910.589062959385</v>
      </c>
      <c r="II32">
        <v>3905.1955007315337</v>
      </c>
      <c r="IJ32">
        <v>3837.4648959566912</v>
      </c>
      <c r="IK32">
        <v>3820.5100752487251</v>
      </c>
      <c r="IL32">
        <v>3725.7900937322961</v>
      </c>
      <c r="IM32">
        <v>3818.26307988191</v>
      </c>
      <c r="IN32">
        <v>3714.6281781023918</v>
      </c>
      <c r="IO32">
        <v>3716.4626484432129</v>
      </c>
      <c r="IP32">
        <v>3874.3589283024116</v>
      </c>
      <c r="IQ32">
        <v>4080.3247302041345</v>
      </c>
      <c r="IR32">
        <v>4151.7286250939151</v>
      </c>
      <c r="IS32">
        <v>4013.8848312911209</v>
      </c>
      <c r="IT32">
        <v>3729.324190521229</v>
      </c>
      <c r="IU32">
        <v>3594.5078892712113</v>
      </c>
      <c r="IV32">
        <v>4088.4768713954459</v>
      </c>
      <c r="IW32">
        <v>3692.8278453866892</v>
      </c>
      <c r="IX32">
        <v>3674.6271663696007</v>
      </c>
      <c r="IY32">
        <v>3689.7342921158961</v>
      </c>
      <c r="IZ32">
        <v>3832.9457829575927</v>
      </c>
      <c r="JA32">
        <v>3593.602294921875</v>
      </c>
      <c r="JB32">
        <v>3553.5223904977479</v>
      </c>
      <c r="JC32">
        <v>4012.1556314678992</v>
      </c>
      <c r="JD32">
        <v>3985.0109190634994</v>
      </c>
      <c r="JE32">
        <v>3751.2310986078646</v>
      </c>
      <c r="JF32">
        <v>3346.1704324495422</v>
      </c>
      <c r="JG32">
        <v>3262.3997532387416</v>
      </c>
      <c r="JH32">
        <v>3714.602808756712</v>
      </c>
      <c r="JI32">
        <v>3444.0000728544364</v>
      </c>
      <c r="JJ32">
        <v>3238.20673763377</v>
      </c>
      <c r="JK32">
        <v>3462.9656577079754</v>
      </c>
      <c r="JL32">
        <v>3513.1387274467238</v>
      </c>
      <c r="JM32">
        <v>3505.9062905317769</v>
      </c>
      <c r="JN32">
        <v>3418.7831987750551</v>
      </c>
      <c r="JO32">
        <v>3440.5277247830636</v>
      </c>
      <c r="JP32">
        <v>3474.1743881118882</v>
      </c>
      <c r="JQ32">
        <v>3196.5901105493185</v>
      </c>
      <c r="JR32">
        <v>3004.9490375618234</v>
      </c>
      <c r="JS32">
        <v>2876.472974174334</v>
      </c>
      <c r="JT32">
        <v>2978.8776510655866</v>
      </c>
      <c r="JU32">
        <v>3168.8342779862933</v>
      </c>
      <c r="JV32">
        <v>3158.789367929061</v>
      </c>
      <c r="JW32">
        <v>3331.2455141058226</v>
      </c>
      <c r="JX32">
        <v>3452.5013396030404</v>
      </c>
      <c r="JY32">
        <v>3444.2630359212053</v>
      </c>
      <c r="JZ32">
        <v>3463.897286133365</v>
      </c>
      <c r="KA32">
        <v>4035.0532007170532</v>
      </c>
      <c r="KB32">
        <v>3364.0102907708178</v>
      </c>
      <c r="KC32">
        <v>2932.6773628233018</v>
      </c>
      <c r="KD32">
        <v>3116.4318012984077</v>
      </c>
      <c r="KE32">
        <v>2873.3834439033953</v>
      </c>
      <c r="KF32">
        <v>3172.0871641365547</v>
      </c>
      <c r="KG32">
        <v>3648.2385287136044</v>
      </c>
      <c r="KH32">
        <v>3305.3101181277671</v>
      </c>
      <c r="KI32">
        <v>3478.7992942998208</v>
      </c>
      <c r="KJ32">
        <v>3579.2508347005978</v>
      </c>
      <c r="KK32">
        <v>3689.8283247514205</v>
      </c>
      <c r="KL32">
        <v>3766.4337550647269</v>
      </c>
      <c r="KM32">
        <v>3615.535732978421</v>
      </c>
      <c r="KN32">
        <v>3643.965372745171</v>
      </c>
      <c r="KO32">
        <v>3500.9934060471369</v>
      </c>
      <c r="KP32">
        <f t="shared" si="0"/>
        <v>3330.5566104453551</v>
      </c>
    </row>
    <row r="33" spans="1:302" x14ac:dyDescent="0.25">
      <c r="A33" t="s">
        <v>294</v>
      </c>
      <c r="B33">
        <v>3200.3132029392236</v>
      </c>
      <c r="C33">
        <v>2731.1050281102648</v>
      </c>
      <c r="D33">
        <v>2656.9281808405976</v>
      </c>
      <c r="E33">
        <v>3018.081125797713</v>
      </c>
      <c r="F33">
        <v>3375.7968104263555</v>
      </c>
      <c r="G33">
        <v>3407.4061279881562</v>
      </c>
      <c r="H33">
        <v>3440.7640989837873</v>
      </c>
      <c r="I33">
        <v>3345.9536538306938</v>
      </c>
      <c r="J33">
        <v>3418.129536380226</v>
      </c>
      <c r="K33">
        <v>3270.7768393955957</v>
      </c>
      <c r="L33">
        <v>3263.7017867628556</v>
      </c>
      <c r="M33">
        <v>3009.6230199128559</v>
      </c>
      <c r="N33">
        <v>3153.3319671291265</v>
      </c>
      <c r="O33">
        <v>3315.9464764713202</v>
      </c>
      <c r="P33">
        <v>3161.0816247795415</v>
      </c>
      <c r="Q33">
        <v>3286.9962897548953</v>
      </c>
      <c r="R33">
        <v>3361.273752598162</v>
      </c>
      <c r="S33">
        <v>3217.1178911428997</v>
      </c>
      <c r="T33">
        <v>3147.6647544901998</v>
      </c>
      <c r="U33">
        <v>3223.5495985659463</v>
      </c>
      <c r="V33">
        <v>3169.249027288849</v>
      </c>
      <c r="W33">
        <v>3104.530158256196</v>
      </c>
      <c r="X33">
        <v>2719.9163696743885</v>
      </c>
      <c r="Y33">
        <v>2661.3773211290945</v>
      </c>
      <c r="Z33">
        <v>2854.4172760101328</v>
      </c>
      <c r="AA33">
        <v>2963.7854415783249</v>
      </c>
      <c r="AB33">
        <v>3310.582321061484</v>
      </c>
      <c r="AC33">
        <v>3323.8999079526393</v>
      </c>
      <c r="AD33">
        <v>3398.8210019109702</v>
      </c>
      <c r="AE33">
        <v>3367.4725353117424</v>
      </c>
      <c r="AF33">
        <v>3375.3199389507731</v>
      </c>
      <c r="AG33">
        <v>3310.4332747284507</v>
      </c>
      <c r="AH33">
        <v>3431.3822301729274</v>
      </c>
      <c r="AI33">
        <v>3392.4906004264194</v>
      </c>
      <c r="AJ33">
        <v>3077.0280838126282</v>
      </c>
      <c r="AK33">
        <v>2652.9193243076415</v>
      </c>
      <c r="AL33">
        <v>2622.3891042454911</v>
      </c>
      <c r="AM33">
        <v>2822.0748348621955</v>
      </c>
      <c r="AN33">
        <v>3243.2916620924361</v>
      </c>
      <c r="AO33">
        <v>3518.3574550702369</v>
      </c>
      <c r="AP33">
        <v>3478.3049841562542</v>
      </c>
      <c r="AQ33">
        <v>3489.2576679794729</v>
      </c>
      <c r="AR33">
        <v>3471.0092082504325</v>
      </c>
      <c r="AS33">
        <v>3472.812120045392</v>
      </c>
      <c r="AT33">
        <v>3324.9645373105768</v>
      </c>
      <c r="AU33">
        <v>3465.3884132304829</v>
      </c>
      <c r="AV33">
        <v>3551.6323805227798</v>
      </c>
      <c r="AW33">
        <v>3234.3387754592959</v>
      </c>
      <c r="AX33">
        <v>3210.5836419256157</v>
      </c>
      <c r="AY33">
        <v>3285.9619997659729</v>
      </c>
      <c r="AZ33">
        <v>3493.3945313386757</v>
      </c>
      <c r="BA33">
        <v>3446.8023914411579</v>
      </c>
      <c r="BB33">
        <v>3475.0751251241113</v>
      </c>
      <c r="BC33">
        <v>3377.7453718664883</v>
      </c>
      <c r="BD33">
        <v>3519.2804885074024</v>
      </c>
      <c r="BE33">
        <v>3512.8572338320159</v>
      </c>
      <c r="BF33">
        <v>3515.5933423981469</v>
      </c>
      <c r="BG33">
        <v>3577.1416110775212</v>
      </c>
      <c r="BH33">
        <v>3511.5754129599623</v>
      </c>
      <c r="BI33">
        <v>3396.7077130687812</v>
      </c>
      <c r="BJ33">
        <v>3138.1459429132478</v>
      </c>
      <c r="BK33">
        <v>3165.0796034845298</v>
      </c>
      <c r="BL33">
        <v>2485.778080636002</v>
      </c>
      <c r="BM33">
        <v>2576.5763390015459</v>
      </c>
      <c r="BN33">
        <v>2858.2052101915115</v>
      </c>
      <c r="BO33">
        <v>2908.1244149434087</v>
      </c>
      <c r="BP33">
        <v>3004.4041032907726</v>
      </c>
      <c r="BQ33">
        <v>2984.5294599018007</v>
      </c>
      <c r="BR33">
        <v>3102.4677055566949</v>
      </c>
      <c r="BS33">
        <v>3324.4665576260295</v>
      </c>
      <c r="BT33">
        <v>3265.0219894188231</v>
      </c>
      <c r="BU33">
        <v>3126.4052461775846</v>
      </c>
      <c r="BV33">
        <v>2812.8957612848321</v>
      </c>
      <c r="BW33">
        <v>2895.3521791930916</v>
      </c>
      <c r="BX33">
        <v>2813.4664836180268</v>
      </c>
      <c r="BY33">
        <v>3416.7809898762653</v>
      </c>
      <c r="BZ33">
        <v>3211.7201945239485</v>
      </c>
      <c r="CA33">
        <v>3288.2382316222365</v>
      </c>
      <c r="CB33">
        <v>3131.619519572233</v>
      </c>
      <c r="CC33">
        <v>3255.4070962321462</v>
      </c>
      <c r="CD33">
        <v>3266.7928366100305</v>
      </c>
      <c r="CE33">
        <v>3244.8173341114107</v>
      </c>
      <c r="CF33">
        <v>3152.5717408906885</v>
      </c>
      <c r="CG33">
        <v>3025.5996378424911</v>
      </c>
      <c r="CH33">
        <v>2919.2221587558961</v>
      </c>
      <c r="CI33">
        <v>2995.3489277451499</v>
      </c>
      <c r="CJ33">
        <v>2892.7510909919883</v>
      </c>
      <c r="CK33">
        <v>2985.8908243682763</v>
      </c>
      <c r="CL33">
        <v>3186.9071019296489</v>
      </c>
      <c r="CM33">
        <v>3084.1636326566277</v>
      </c>
      <c r="CN33">
        <v>3097.0243084046415</v>
      </c>
      <c r="CO33">
        <v>3224.6166262001984</v>
      </c>
      <c r="CP33">
        <v>3266.1800912160797</v>
      </c>
      <c r="CQ33">
        <v>3145.8980242286525</v>
      </c>
      <c r="CR33">
        <v>3202.4946693483753</v>
      </c>
      <c r="CS33">
        <v>2988.2649018232819</v>
      </c>
      <c r="CT33">
        <v>2948.9773679798827</v>
      </c>
      <c r="CU33">
        <v>2873.5317285203655</v>
      </c>
      <c r="CV33">
        <v>3016.5620330012453</v>
      </c>
      <c r="CW33">
        <v>3238.5268583830712</v>
      </c>
      <c r="CX33">
        <v>3273.5107794163341</v>
      </c>
      <c r="CY33">
        <v>3464.0069080274302</v>
      </c>
      <c r="CZ33">
        <v>3312.8082924808396</v>
      </c>
      <c r="DA33">
        <v>3135.9867917690171</v>
      </c>
      <c r="DB33">
        <v>3116.411893291749</v>
      </c>
      <c r="DC33">
        <v>3093.4845440494591</v>
      </c>
      <c r="DD33">
        <v>3055.33858539218</v>
      </c>
      <c r="DE33">
        <v>3137.2775899377875</v>
      </c>
      <c r="DF33">
        <v>2749.1334642183469</v>
      </c>
      <c r="DG33">
        <v>2722.1919431279621</v>
      </c>
      <c r="DH33">
        <v>2597.114747436859</v>
      </c>
      <c r="DI33">
        <v>3197.5277685144806</v>
      </c>
      <c r="DJ33">
        <v>3077.8846241718074</v>
      </c>
      <c r="DK33">
        <v>3136.582983867921</v>
      </c>
      <c r="DL33">
        <v>3176.3352700834253</v>
      </c>
      <c r="DM33">
        <v>3165.2343281450808</v>
      </c>
      <c r="DN33">
        <v>3153.9583149342047</v>
      </c>
      <c r="DO33">
        <v>2886.6794440800268</v>
      </c>
      <c r="DP33">
        <v>2955.4394305969727</v>
      </c>
      <c r="DQ33">
        <v>3042.3951630265769</v>
      </c>
      <c r="DR33">
        <v>2844.5823967406577</v>
      </c>
      <c r="DS33">
        <v>2729.173324914394</v>
      </c>
      <c r="DT33">
        <v>2714.1680168016801</v>
      </c>
      <c r="DU33">
        <v>3243.7719949046009</v>
      </c>
      <c r="DV33">
        <v>3261.748642402416</v>
      </c>
      <c r="DW33">
        <v>3240.860488721235</v>
      </c>
      <c r="DX33">
        <v>3278.4566002868487</v>
      </c>
      <c r="DY33">
        <v>3368.0620835016152</v>
      </c>
      <c r="DZ33">
        <v>3306.4818461709147</v>
      </c>
      <c r="EA33">
        <v>3099.0911388140162</v>
      </c>
      <c r="EB33">
        <v>3018.9680172768412</v>
      </c>
      <c r="EC33">
        <v>2847.6518894912679</v>
      </c>
      <c r="ED33">
        <v>2756.7927049391692</v>
      </c>
      <c r="EE33">
        <v>3024.6340551617195</v>
      </c>
      <c r="EF33">
        <v>2842.345767575323</v>
      </c>
      <c r="EG33">
        <v>3296.2657381389818</v>
      </c>
      <c r="EH33">
        <v>3309.4118157800076</v>
      </c>
      <c r="EI33">
        <v>3293.2551184878316</v>
      </c>
      <c r="EJ33">
        <v>3285.7835321916828</v>
      </c>
      <c r="EK33">
        <v>3274.9856264421896</v>
      </c>
      <c r="EL33">
        <v>3256.4805508773834</v>
      </c>
      <c r="EM33">
        <v>3119.9431104599007</v>
      </c>
      <c r="EN33">
        <v>2987.1460718380476</v>
      </c>
      <c r="EO33">
        <v>2879.5661981787184</v>
      </c>
      <c r="EP33">
        <v>2805.5617142557394</v>
      </c>
      <c r="EQ33">
        <v>2820.7328343898153</v>
      </c>
      <c r="ER33">
        <v>2886.5344420081447</v>
      </c>
      <c r="ES33">
        <v>3599.6869961354387</v>
      </c>
      <c r="ET33">
        <v>3505.1590614467204</v>
      </c>
      <c r="EU33">
        <v>3347.571817100119</v>
      </c>
      <c r="EV33">
        <v>3198.2019408433353</v>
      </c>
      <c r="EW33">
        <v>3226.6852670688122</v>
      </c>
      <c r="EX33">
        <v>3086.5697735100721</v>
      </c>
      <c r="EY33">
        <v>3147.7003577487644</v>
      </c>
      <c r="EZ33">
        <v>2725.1169452427771</v>
      </c>
      <c r="FA33">
        <v>2679.8119855259538</v>
      </c>
      <c r="FB33">
        <v>2998.6657408175111</v>
      </c>
      <c r="FC33">
        <v>2932.7684971098265</v>
      </c>
      <c r="FD33">
        <v>3084.0607366468271</v>
      </c>
      <c r="FE33">
        <v>3158.9705555650489</v>
      </c>
      <c r="FF33">
        <v>3059.6571737832187</v>
      </c>
      <c r="FG33">
        <v>3162.2566304108054</v>
      </c>
      <c r="FH33">
        <v>3214.692354409879</v>
      </c>
      <c r="FI33">
        <v>3241.0948013431062</v>
      </c>
      <c r="FJ33">
        <v>3262.5528514509992</v>
      </c>
      <c r="FK33">
        <v>3467.2618585728696</v>
      </c>
      <c r="FL33">
        <v>3245.8315166409029</v>
      </c>
      <c r="FM33">
        <v>3352.4748731278623</v>
      </c>
      <c r="FN33">
        <v>3298.3779492627573</v>
      </c>
      <c r="FO33">
        <v>3331.5683031962481</v>
      </c>
      <c r="FP33">
        <v>3581.5447588187258</v>
      </c>
      <c r="FQ33">
        <v>3479.5826186392223</v>
      </c>
      <c r="FR33">
        <v>3369.3055917339589</v>
      </c>
      <c r="FS33">
        <v>3379.4775096148487</v>
      </c>
      <c r="FT33">
        <v>3384.3825656884446</v>
      </c>
      <c r="FU33">
        <v>3425.8601981203965</v>
      </c>
      <c r="FV33">
        <v>3446.6403956194677</v>
      </c>
      <c r="FW33">
        <v>3517.0456602140384</v>
      </c>
      <c r="FX33">
        <v>3612.0243511503581</v>
      </c>
      <c r="FY33">
        <v>3516.1221513131804</v>
      </c>
      <c r="FZ33">
        <v>3354.9164972314929</v>
      </c>
      <c r="GA33">
        <v>3132.6224675742315</v>
      </c>
      <c r="GB33">
        <v>3209.9433036477722</v>
      </c>
      <c r="GC33">
        <v>3375.9094930750116</v>
      </c>
      <c r="GD33">
        <v>3289.0599809772912</v>
      </c>
      <c r="GE33">
        <v>3320.435263477113</v>
      </c>
      <c r="GF33">
        <v>3320.8724968402503</v>
      </c>
      <c r="GG33">
        <v>3275.8720874542014</v>
      </c>
      <c r="GH33">
        <v>3308.0378962630989</v>
      </c>
      <c r="GI33">
        <v>3432.049828799898</v>
      </c>
      <c r="GJ33">
        <v>3348.5564044629755</v>
      </c>
      <c r="GK33">
        <v>3239.0909030447328</v>
      </c>
      <c r="GL33">
        <v>3316.5347821994214</v>
      </c>
      <c r="GM33">
        <v>3348.2479135797776</v>
      </c>
      <c r="GN33">
        <v>3353.7039511782264</v>
      </c>
      <c r="GO33">
        <v>3446.8051732766171</v>
      </c>
      <c r="GP33">
        <v>3414.7260373746203</v>
      </c>
      <c r="GQ33">
        <v>3407.7037794883454</v>
      </c>
      <c r="GR33">
        <v>3470.6937601416139</v>
      </c>
      <c r="GS33">
        <v>3440.1502169413261</v>
      </c>
      <c r="GT33">
        <v>3453.1399778470204</v>
      </c>
      <c r="GU33">
        <v>3737.9291906241742</v>
      </c>
      <c r="GV33">
        <v>3480.4630112403147</v>
      </c>
      <c r="GW33">
        <v>3387.7119731824641</v>
      </c>
      <c r="GX33">
        <v>3575.5758645253209</v>
      </c>
      <c r="GY33">
        <v>4234.8663858923201</v>
      </c>
      <c r="GZ33">
        <v>3546.8092225109904</v>
      </c>
      <c r="HA33">
        <v>3578.4913096200485</v>
      </c>
      <c r="HB33">
        <v>3791.712070723398</v>
      </c>
      <c r="HC33">
        <v>3914.9021385093806</v>
      </c>
      <c r="HD33">
        <v>3856.1694563338788</v>
      </c>
      <c r="HE33">
        <v>3796.3541666666665</v>
      </c>
      <c r="HF33">
        <v>3800.4054775031127</v>
      </c>
      <c r="HG33">
        <v>3794.939500116795</v>
      </c>
      <c r="HH33">
        <v>3615.4247291149986</v>
      </c>
      <c r="HI33">
        <v>3546.4246586011741</v>
      </c>
      <c r="HJ33">
        <v>3725.0017533752471</v>
      </c>
      <c r="HK33">
        <v>3685.9703531944842</v>
      </c>
      <c r="HL33">
        <v>3770.5147165434246</v>
      </c>
      <c r="HM33">
        <v>3704.9702179282604</v>
      </c>
      <c r="HN33">
        <v>3784.5532730048189</v>
      </c>
      <c r="HO33">
        <v>3741.3611207194745</v>
      </c>
      <c r="HP33">
        <v>3859.5411204481788</v>
      </c>
      <c r="HQ33">
        <v>3912.1887154918886</v>
      </c>
      <c r="HR33">
        <v>3931.1691780182873</v>
      </c>
      <c r="HS33">
        <v>3926.4928831731281</v>
      </c>
      <c r="HT33">
        <v>3530.7562761394956</v>
      </c>
      <c r="HU33">
        <v>3567.9064811269423</v>
      </c>
      <c r="HV33">
        <v>4272.1579885171259</v>
      </c>
      <c r="HW33">
        <v>3719.0080523402112</v>
      </c>
      <c r="HX33">
        <v>3815.6266889206804</v>
      </c>
      <c r="HY33">
        <v>3564.0780866998011</v>
      </c>
      <c r="HZ33">
        <v>3588.5450120670362</v>
      </c>
      <c r="IA33">
        <v>3580.4149744261986</v>
      </c>
      <c r="IB33">
        <v>3650.388191996683</v>
      </c>
      <c r="IC33">
        <v>3695.1313367279936</v>
      </c>
      <c r="ID33">
        <v>3710.8104350491535</v>
      </c>
      <c r="IE33">
        <v>3612.6275880906851</v>
      </c>
      <c r="IF33">
        <v>3654.298176635376</v>
      </c>
      <c r="IG33">
        <v>3922.7411373407967</v>
      </c>
      <c r="IH33">
        <v>3910.589062959385</v>
      </c>
      <c r="II33">
        <v>3905.1955007315337</v>
      </c>
      <c r="IJ33">
        <v>3837.4648959566912</v>
      </c>
      <c r="IK33">
        <v>3820.5100752487251</v>
      </c>
      <c r="IL33">
        <v>3725.7900937322961</v>
      </c>
      <c r="IM33">
        <v>3818.26307988191</v>
      </c>
      <c r="IN33">
        <v>3714.6281781023918</v>
      </c>
      <c r="IO33">
        <v>3716.4626484432129</v>
      </c>
      <c r="IP33">
        <v>3874.3589283024116</v>
      </c>
      <c r="IQ33">
        <v>4080.3247302041345</v>
      </c>
      <c r="IR33">
        <v>4151.7286250939151</v>
      </c>
      <c r="IS33">
        <v>4013.8848312911209</v>
      </c>
      <c r="IT33">
        <v>3729.324190521229</v>
      </c>
      <c r="IU33">
        <v>3594.5078892712113</v>
      </c>
      <c r="IV33">
        <v>4088.4768713954459</v>
      </c>
      <c r="IW33">
        <v>3692.8278453866892</v>
      </c>
      <c r="IX33">
        <v>3674.6271663696007</v>
      </c>
      <c r="IY33">
        <v>3689.7342921158961</v>
      </c>
      <c r="IZ33">
        <v>3832.9457829575927</v>
      </c>
      <c r="JA33">
        <v>3593.602294921875</v>
      </c>
      <c r="JB33">
        <v>3553.5223904977479</v>
      </c>
      <c r="JC33">
        <v>4012.1556314678992</v>
      </c>
      <c r="JD33">
        <v>3985.0109190634994</v>
      </c>
      <c r="JE33">
        <v>3751.2310986078646</v>
      </c>
      <c r="JF33">
        <v>3346.1704324495422</v>
      </c>
      <c r="JG33">
        <v>3262.3997532387416</v>
      </c>
      <c r="JH33">
        <v>3714.602808756712</v>
      </c>
      <c r="JI33">
        <v>3444.0000728544364</v>
      </c>
      <c r="JJ33">
        <v>3238.20673763377</v>
      </c>
      <c r="JK33">
        <v>3462.9656577079754</v>
      </c>
      <c r="JL33">
        <v>3513.1387274467238</v>
      </c>
      <c r="JM33">
        <v>3505.9062905317769</v>
      </c>
      <c r="JN33">
        <v>3418.7831987750551</v>
      </c>
      <c r="JO33">
        <v>3440.5277247830636</v>
      </c>
      <c r="JP33">
        <v>3474.1743881118882</v>
      </c>
      <c r="JQ33">
        <v>3196.5901105493185</v>
      </c>
      <c r="JR33">
        <v>3004.9490375618234</v>
      </c>
      <c r="JS33">
        <v>2876.472974174334</v>
      </c>
      <c r="JT33">
        <v>2978.8776510655866</v>
      </c>
      <c r="JU33">
        <v>3168.8342779862933</v>
      </c>
      <c r="JV33">
        <v>3158.789367929061</v>
      </c>
      <c r="JW33">
        <v>3331.2455141058226</v>
      </c>
      <c r="JX33">
        <v>3452.5013396030404</v>
      </c>
      <c r="JY33">
        <v>3444.2630359212053</v>
      </c>
      <c r="JZ33">
        <v>3463.897286133365</v>
      </c>
      <c r="KA33">
        <v>4035.0532007170532</v>
      </c>
      <c r="KB33">
        <v>3364.0102907708178</v>
      </c>
      <c r="KC33">
        <v>2932.6773628233018</v>
      </c>
      <c r="KD33">
        <v>3116.4318012984077</v>
      </c>
      <c r="KE33">
        <v>2873.3834439033953</v>
      </c>
      <c r="KF33">
        <v>3172.0871641365547</v>
      </c>
      <c r="KG33">
        <v>3648.2385287136044</v>
      </c>
      <c r="KH33">
        <v>3305.3101181277671</v>
      </c>
      <c r="KI33">
        <v>3478.7992942998208</v>
      </c>
      <c r="KJ33">
        <v>3579.2508347005978</v>
      </c>
      <c r="KK33">
        <v>3689.8283247514205</v>
      </c>
      <c r="KL33">
        <v>3766.4337550647269</v>
      </c>
      <c r="KM33">
        <v>3615.535732978421</v>
      </c>
      <c r="KN33">
        <v>3643.965372745171</v>
      </c>
      <c r="KO33">
        <v>3500.9934060471369</v>
      </c>
      <c r="KP33">
        <f t="shared" si="0"/>
        <v>3330.5566104453551</v>
      </c>
    </row>
    <row r="34" spans="1:302" x14ac:dyDescent="0.25">
      <c r="A34" t="s">
        <v>309</v>
      </c>
      <c r="B34">
        <v>3200.3132029392236</v>
      </c>
      <c r="C34">
        <v>2731.1050281102648</v>
      </c>
      <c r="D34">
        <v>2656.9281808405976</v>
      </c>
      <c r="E34">
        <v>3018.081125797713</v>
      </c>
      <c r="F34">
        <v>3375.7968104263555</v>
      </c>
      <c r="G34">
        <v>3407.4061279881562</v>
      </c>
      <c r="H34">
        <v>3440.7640989837873</v>
      </c>
      <c r="I34">
        <v>3345.9536538306938</v>
      </c>
      <c r="J34">
        <v>3418.129536380226</v>
      </c>
      <c r="K34">
        <v>3270.7768393955957</v>
      </c>
      <c r="L34">
        <v>3263.7017867628556</v>
      </c>
      <c r="M34">
        <v>3009.6230199128559</v>
      </c>
      <c r="N34">
        <v>3153.3319671291265</v>
      </c>
      <c r="O34">
        <v>3315.9464764713202</v>
      </c>
      <c r="P34">
        <v>3161.0816247795415</v>
      </c>
      <c r="Q34">
        <v>3286.9962897548953</v>
      </c>
      <c r="R34">
        <v>3361.273752598162</v>
      </c>
      <c r="S34">
        <v>3217.1178911428997</v>
      </c>
      <c r="T34">
        <v>3147.6647544901998</v>
      </c>
      <c r="U34">
        <v>3223.5495985659463</v>
      </c>
      <c r="V34">
        <v>3169.249027288849</v>
      </c>
      <c r="W34">
        <v>3104.530158256196</v>
      </c>
      <c r="X34">
        <v>2719.9163696743885</v>
      </c>
      <c r="Y34">
        <v>2661.3773211290945</v>
      </c>
      <c r="Z34">
        <v>2854.4172760101328</v>
      </c>
      <c r="AA34">
        <v>2963.7854415783249</v>
      </c>
      <c r="AB34">
        <v>3310.582321061484</v>
      </c>
      <c r="AC34">
        <v>3323.8999079526393</v>
      </c>
      <c r="AD34">
        <v>3398.8210019109702</v>
      </c>
      <c r="AE34">
        <v>3367.4725353117424</v>
      </c>
      <c r="AF34">
        <v>3375.3199389507731</v>
      </c>
      <c r="AG34">
        <v>3310.4332747284507</v>
      </c>
      <c r="AH34">
        <v>3431.3822301729274</v>
      </c>
      <c r="AI34">
        <v>3392.4906004264194</v>
      </c>
      <c r="AJ34">
        <v>3077.0280838126282</v>
      </c>
      <c r="AK34">
        <v>2652.9193243076415</v>
      </c>
      <c r="AL34">
        <v>2622.3891042454911</v>
      </c>
      <c r="AM34">
        <v>2822.0748348621955</v>
      </c>
      <c r="AN34">
        <v>3243.2916620924361</v>
      </c>
      <c r="AO34">
        <v>3518.3574550702369</v>
      </c>
      <c r="AP34">
        <v>3478.3049841562542</v>
      </c>
      <c r="AQ34">
        <v>3489.2576679794729</v>
      </c>
      <c r="AR34">
        <v>3471.0092082504325</v>
      </c>
      <c r="AS34">
        <v>3472.812120045392</v>
      </c>
      <c r="AT34">
        <v>3324.9645373105768</v>
      </c>
      <c r="AU34">
        <v>3465.3884132304829</v>
      </c>
      <c r="AV34">
        <v>3551.6323805227798</v>
      </c>
      <c r="AW34">
        <v>3234.3387754592959</v>
      </c>
      <c r="AX34">
        <v>3210.5836419256157</v>
      </c>
      <c r="AY34">
        <v>3285.9619997659729</v>
      </c>
      <c r="AZ34">
        <v>3493.3945313386757</v>
      </c>
      <c r="BA34">
        <v>3446.8023914411579</v>
      </c>
      <c r="BB34">
        <v>3475.0751251241113</v>
      </c>
      <c r="BC34">
        <v>3377.7453718664883</v>
      </c>
      <c r="BD34">
        <v>3519.2804885074024</v>
      </c>
      <c r="BE34">
        <v>3512.8572338320159</v>
      </c>
      <c r="BF34">
        <v>3515.5933423981469</v>
      </c>
      <c r="BG34">
        <v>3577.1416110775212</v>
      </c>
      <c r="BH34">
        <v>3511.5754129599623</v>
      </c>
      <c r="BI34">
        <v>3396.7077130687812</v>
      </c>
      <c r="BJ34">
        <v>3138.1459429132478</v>
      </c>
      <c r="BK34">
        <v>3165.0796034845298</v>
      </c>
      <c r="BL34">
        <v>2485.778080636002</v>
      </c>
      <c r="BM34">
        <v>2576.5763390015459</v>
      </c>
      <c r="BN34">
        <v>2858.2052101915115</v>
      </c>
      <c r="BO34">
        <v>2908.1244149434087</v>
      </c>
      <c r="BP34">
        <v>3004.4041032907726</v>
      </c>
      <c r="BQ34">
        <v>2984.5294599018007</v>
      </c>
      <c r="BR34">
        <v>3102.4677055566949</v>
      </c>
      <c r="BS34">
        <v>3324.4665576260295</v>
      </c>
      <c r="BT34">
        <v>3265.0219894188231</v>
      </c>
      <c r="BU34">
        <v>3126.4052461775846</v>
      </c>
      <c r="BV34">
        <v>2812.8957612848321</v>
      </c>
      <c r="BW34">
        <v>2895.3521791930916</v>
      </c>
      <c r="BX34">
        <v>2813.4664836180268</v>
      </c>
      <c r="BY34">
        <v>3416.7809898762653</v>
      </c>
      <c r="BZ34">
        <v>3211.7201945239485</v>
      </c>
      <c r="CA34">
        <v>3288.2382316222365</v>
      </c>
      <c r="CB34">
        <v>3131.619519572233</v>
      </c>
      <c r="CC34">
        <v>3255.4070962321462</v>
      </c>
      <c r="CD34">
        <v>3266.7928366100305</v>
      </c>
      <c r="CE34">
        <v>3244.8173341114107</v>
      </c>
      <c r="CF34">
        <v>3152.5717408906885</v>
      </c>
      <c r="CG34">
        <v>3025.5996378424911</v>
      </c>
      <c r="CH34">
        <v>2919.2221587558961</v>
      </c>
      <c r="CI34">
        <v>2995.3489277451499</v>
      </c>
      <c r="CJ34">
        <v>2892.7510909919883</v>
      </c>
      <c r="CK34">
        <v>2985.8908243682763</v>
      </c>
      <c r="CL34">
        <v>3186.9071019296489</v>
      </c>
      <c r="CM34">
        <v>3084.1636326566277</v>
      </c>
      <c r="CN34">
        <v>3097.0243084046415</v>
      </c>
      <c r="CO34">
        <v>3224.6166262001984</v>
      </c>
      <c r="CP34">
        <v>3266.1800912160797</v>
      </c>
      <c r="CQ34">
        <v>3145.8980242286525</v>
      </c>
      <c r="CR34">
        <v>3202.4946693483753</v>
      </c>
      <c r="CS34">
        <v>2988.2649018232819</v>
      </c>
      <c r="CT34">
        <v>2948.9773679798827</v>
      </c>
      <c r="CU34">
        <v>2873.5317285203655</v>
      </c>
      <c r="CV34">
        <v>3016.5620330012453</v>
      </c>
      <c r="CW34">
        <v>3238.5268583830712</v>
      </c>
      <c r="CX34">
        <v>3273.5107794163341</v>
      </c>
      <c r="CY34">
        <v>3464.0069080274302</v>
      </c>
      <c r="CZ34">
        <v>3312.8082924808396</v>
      </c>
      <c r="DA34">
        <v>3135.9867917690171</v>
      </c>
      <c r="DB34">
        <v>3116.411893291749</v>
      </c>
      <c r="DC34">
        <v>3093.4845440494591</v>
      </c>
      <c r="DD34">
        <v>3055.33858539218</v>
      </c>
      <c r="DE34">
        <v>3137.2775899377875</v>
      </c>
      <c r="DF34">
        <v>2749.1334642183469</v>
      </c>
      <c r="DG34">
        <v>2722.1919431279621</v>
      </c>
      <c r="DH34">
        <v>2597.114747436859</v>
      </c>
      <c r="DI34">
        <v>3197.5277685144806</v>
      </c>
      <c r="DJ34">
        <v>3077.8846241718074</v>
      </c>
      <c r="DK34">
        <v>3136.582983867921</v>
      </c>
      <c r="DL34">
        <v>3176.3352700834253</v>
      </c>
      <c r="DM34">
        <v>3165.2343281450808</v>
      </c>
      <c r="DN34">
        <v>3153.9583149342047</v>
      </c>
      <c r="DO34">
        <v>2886.6794440800268</v>
      </c>
      <c r="DP34">
        <v>2955.4394305969727</v>
      </c>
      <c r="DQ34">
        <v>3042.3951630265769</v>
      </c>
      <c r="DR34">
        <v>2844.5823967406577</v>
      </c>
      <c r="DS34">
        <v>2729.173324914394</v>
      </c>
      <c r="DT34">
        <v>2714.1680168016801</v>
      </c>
      <c r="DU34">
        <v>3243.7719949046009</v>
      </c>
      <c r="DV34">
        <v>3261.748642402416</v>
      </c>
      <c r="DW34">
        <v>3240.860488721235</v>
      </c>
      <c r="DX34">
        <v>3278.4566002868487</v>
      </c>
      <c r="DY34">
        <v>3368.0620835016152</v>
      </c>
      <c r="DZ34">
        <v>3306.4818461709147</v>
      </c>
      <c r="EA34">
        <v>3099.0911388140162</v>
      </c>
      <c r="EB34">
        <v>3018.9680172768412</v>
      </c>
      <c r="EC34">
        <v>2847.6518894912679</v>
      </c>
      <c r="ED34">
        <v>2756.7927049391692</v>
      </c>
      <c r="EE34">
        <v>3024.6340551617195</v>
      </c>
      <c r="EF34">
        <v>2842.345767575323</v>
      </c>
      <c r="EG34">
        <v>3296.2657381389818</v>
      </c>
      <c r="EH34">
        <v>3309.4118157800076</v>
      </c>
      <c r="EI34">
        <v>3293.2551184878316</v>
      </c>
      <c r="EJ34">
        <v>3285.7835321916828</v>
      </c>
      <c r="EK34">
        <v>3274.9856264421896</v>
      </c>
      <c r="EL34">
        <v>3256.4805508773834</v>
      </c>
      <c r="EM34">
        <v>3119.9431104599007</v>
      </c>
      <c r="EN34">
        <v>2987.1460718380476</v>
      </c>
      <c r="EO34">
        <v>2879.5661981787184</v>
      </c>
      <c r="EP34">
        <v>2805.5617142557394</v>
      </c>
      <c r="EQ34">
        <v>2820.7328343898153</v>
      </c>
      <c r="ER34">
        <v>2886.5344420081447</v>
      </c>
      <c r="ES34">
        <v>3599.6869961354387</v>
      </c>
      <c r="ET34">
        <v>3505.1590614467204</v>
      </c>
      <c r="EU34">
        <v>3347.571817100119</v>
      </c>
      <c r="EV34">
        <v>3198.2019408433353</v>
      </c>
      <c r="EW34">
        <v>3226.6852670688122</v>
      </c>
      <c r="EX34">
        <v>3086.5697735100721</v>
      </c>
      <c r="EY34">
        <v>3147.7003577487644</v>
      </c>
      <c r="EZ34">
        <v>2725.1169452427771</v>
      </c>
      <c r="FA34">
        <v>2679.8119855259538</v>
      </c>
      <c r="FB34">
        <v>2998.6657408175111</v>
      </c>
      <c r="FC34">
        <v>2932.7684971098265</v>
      </c>
      <c r="FD34">
        <v>3084.0607366468271</v>
      </c>
      <c r="FE34">
        <v>3158.9705555650489</v>
      </c>
      <c r="FF34">
        <v>3059.6571737832187</v>
      </c>
      <c r="FG34">
        <v>3162.2566304108054</v>
      </c>
      <c r="FH34">
        <v>3214.692354409879</v>
      </c>
      <c r="FI34">
        <v>3241.0948013431062</v>
      </c>
      <c r="FJ34">
        <v>3262.5528514509992</v>
      </c>
      <c r="FK34">
        <v>3467.2618585728696</v>
      </c>
      <c r="FL34">
        <v>3245.8315166409029</v>
      </c>
      <c r="FM34">
        <v>3352.4748731278623</v>
      </c>
      <c r="FN34">
        <v>3298.3779492627573</v>
      </c>
      <c r="FO34">
        <v>3331.5683031962481</v>
      </c>
      <c r="FP34">
        <v>3581.5447588187258</v>
      </c>
      <c r="FQ34">
        <v>3479.5826186392223</v>
      </c>
      <c r="FR34">
        <v>3369.3055917339589</v>
      </c>
      <c r="FS34">
        <v>3379.4775096148487</v>
      </c>
      <c r="FT34">
        <v>3384.3825656884446</v>
      </c>
      <c r="FU34">
        <v>3425.8601981203965</v>
      </c>
      <c r="FV34">
        <v>3446.6403956194677</v>
      </c>
      <c r="FW34">
        <v>3517.0456602140384</v>
      </c>
      <c r="FX34">
        <v>3612.0243511503581</v>
      </c>
      <c r="FY34">
        <v>3516.1221513131804</v>
      </c>
      <c r="FZ34">
        <v>3354.9164972314929</v>
      </c>
      <c r="GA34">
        <v>3132.6224675742315</v>
      </c>
      <c r="GB34">
        <v>3209.9433036477722</v>
      </c>
      <c r="GC34">
        <v>3375.9094930750116</v>
      </c>
      <c r="GD34">
        <v>3289.0599809772912</v>
      </c>
      <c r="GE34">
        <v>3320.435263477113</v>
      </c>
      <c r="GF34">
        <v>3320.8724968402503</v>
      </c>
      <c r="GG34">
        <v>3275.8720874542014</v>
      </c>
      <c r="GH34">
        <v>3308.0378962630989</v>
      </c>
      <c r="GI34">
        <v>3432.049828799898</v>
      </c>
      <c r="GJ34">
        <v>3348.5564044629755</v>
      </c>
      <c r="GK34">
        <v>3239.0909030447328</v>
      </c>
      <c r="GL34">
        <v>3316.5347821994214</v>
      </c>
      <c r="GM34">
        <v>3348.2479135797776</v>
      </c>
      <c r="GN34">
        <v>3353.7039511782264</v>
      </c>
      <c r="GO34">
        <v>3446.8051732766171</v>
      </c>
      <c r="GP34">
        <v>3414.7260373746203</v>
      </c>
      <c r="GQ34">
        <v>3407.7037794883454</v>
      </c>
      <c r="GR34">
        <v>3470.6937601416139</v>
      </c>
      <c r="GS34">
        <v>3440.1502169413261</v>
      </c>
      <c r="GT34">
        <v>3453.1399778470204</v>
      </c>
      <c r="GU34">
        <v>3737.9291906241742</v>
      </c>
      <c r="GV34">
        <v>3480.4630112403147</v>
      </c>
      <c r="GW34">
        <v>3387.7119731824641</v>
      </c>
      <c r="GX34">
        <v>3575.5758645253209</v>
      </c>
      <c r="GY34">
        <v>4234.8663858923201</v>
      </c>
      <c r="GZ34">
        <v>3546.8092225109904</v>
      </c>
      <c r="HA34">
        <v>3578.4913096200485</v>
      </c>
      <c r="HB34">
        <v>3791.712070723398</v>
      </c>
      <c r="HC34">
        <v>3914.9021385093806</v>
      </c>
      <c r="HD34">
        <v>3856.1694563338788</v>
      </c>
      <c r="HE34">
        <v>3796.3541666666665</v>
      </c>
      <c r="HF34">
        <v>3800.4054775031127</v>
      </c>
      <c r="HG34">
        <v>3794.939500116795</v>
      </c>
      <c r="HH34">
        <v>3615.4247291149986</v>
      </c>
      <c r="HI34">
        <v>3546.4246586011741</v>
      </c>
      <c r="HJ34">
        <v>3725.0017533752471</v>
      </c>
      <c r="HK34">
        <v>3685.9703531944842</v>
      </c>
      <c r="HL34">
        <v>3770.5147165434246</v>
      </c>
      <c r="HM34">
        <v>3704.9702179282604</v>
      </c>
      <c r="HN34">
        <v>3784.5532730048189</v>
      </c>
      <c r="HO34">
        <v>3741.3611207194745</v>
      </c>
      <c r="HP34">
        <v>3859.5411204481788</v>
      </c>
      <c r="HQ34">
        <v>3912.1887154918886</v>
      </c>
      <c r="HR34">
        <v>3931.1691780182873</v>
      </c>
      <c r="HS34">
        <v>3926.4928831731281</v>
      </c>
      <c r="HT34">
        <v>3530.7562761394956</v>
      </c>
      <c r="HU34">
        <v>3567.9064811269423</v>
      </c>
      <c r="HV34">
        <v>4272.1579885171259</v>
      </c>
      <c r="HW34">
        <v>3719.0080523402112</v>
      </c>
      <c r="HX34">
        <v>3815.6266889206804</v>
      </c>
      <c r="HY34">
        <v>3564.0780866998011</v>
      </c>
      <c r="HZ34">
        <v>3588.5450120670362</v>
      </c>
      <c r="IA34">
        <v>3580.4149744261986</v>
      </c>
      <c r="IB34">
        <v>3650.388191996683</v>
      </c>
      <c r="IC34">
        <v>3695.1313367279936</v>
      </c>
      <c r="ID34">
        <v>3710.8104350491535</v>
      </c>
      <c r="IE34">
        <v>3612.6275880906851</v>
      </c>
      <c r="IF34">
        <v>3654.298176635376</v>
      </c>
      <c r="IG34">
        <v>3922.7411373407967</v>
      </c>
      <c r="IH34">
        <v>3910.589062959385</v>
      </c>
      <c r="II34">
        <v>3905.1955007315337</v>
      </c>
      <c r="IJ34">
        <v>3837.4648959566912</v>
      </c>
      <c r="IK34">
        <v>3820.5100752487251</v>
      </c>
      <c r="IL34">
        <v>3725.7900937322961</v>
      </c>
      <c r="IM34">
        <v>3818.26307988191</v>
      </c>
      <c r="IN34">
        <v>3714.6281781023918</v>
      </c>
      <c r="IO34">
        <v>3716.4626484432129</v>
      </c>
      <c r="IP34">
        <v>3874.3589283024116</v>
      </c>
      <c r="IQ34">
        <v>4080.3247302041345</v>
      </c>
      <c r="IR34">
        <v>4151.7286250939151</v>
      </c>
      <c r="IS34">
        <v>4013.8848312911209</v>
      </c>
      <c r="IT34">
        <v>3729.324190521229</v>
      </c>
      <c r="IU34">
        <v>3594.5078892712113</v>
      </c>
      <c r="IV34">
        <v>4088.4768713954459</v>
      </c>
      <c r="IW34">
        <v>3692.8278453866892</v>
      </c>
      <c r="IX34">
        <v>3674.6271663696007</v>
      </c>
      <c r="IY34">
        <v>3689.7342921158961</v>
      </c>
      <c r="IZ34">
        <v>3832.9457829575927</v>
      </c>
      <c r="JA34">
        <v>3593.602294921875</v>
      </c>
      <c r="JB34">
        <v>3553.5223904977479</v>
      </c>
      <c r="JC34">
        <v>4012.1556314678992</v>
      </c>
      <c r="JD34">
        <v>3985.0109190634994</v>
      </c>
      <c r="JE34">
        <v>3751.2310986078646</v>
      </c>
      <c r="JF34">
        <v>3346.1704324495422</v>
      </c>
      <c r="JG34">
        <v>3262.3997532387416</v>
      </c>
      <c r="JH34">
        <v>3714.602808756712</v>
      </c>
      <c r="JI34">
        <v>3444.0000728544364</v>
      </c>
      <c r="JJ34">
        <v>3238.20673763377</v>
      </c>
      <c r="JK34">
        <v>3462.9656577079754</v>
      </c>
      <c r="JL34">
        <v>3513.1387274467238</v>
      </c>
      <c r="JM34">
        <v>3505.9062905317769</v>
      </c>
      <c r="JN34">
        <v>3418.7831987750551</v>
      </c>
      <c r="JO34">
        <v>3440.5277247830636</v>
      </c>
      <c r="JP34">
        <v>3474.1743881118882</v>
      </c>
      <c r="JQ34">
        <v>3196.5901105493185</v>
      </c>
      <c r="JR34">
        <v>3004.9490375618234</v>
      </c>
      <c r="JS34">
        <v>2876.472974174334</v>
      </c>
      <c r="JT34">
        <v>2978.8776510655866</v>
      </c>
      <c r="JU34">
        <v>3168.8342779862933</v>
      </c>
      <c r="JV34">
        <v>3158.789367929061</v>
      </c>
      <c r="JW34">
        <v>3331.2455141058226</v>
      </c>
      <c r="JX34">
        <v>3452.5013396030404</v>
      </c>
      <c r="JY34">
        <v>3444.2630359212053</v>
      </c>
      <c r="JZ34">
        <v>3463.897286133365</v>
      </c>
      <c r="KA34">
        <v>4035.0532007170532</v>
      </c>
      <c r="KB34">
        <v>3364.0102907708178</v>
      </c>
      <c r="KC34">
        <v>2932.6773628233018</v>
      </c>
      <c r="KD34">
        <v>3116.4318012984077</v>
      </c>
      <c r="KE34">
        <v>2873.3834439033953</v>
      </c>
      <c r="KF34">
        <v>3172.0871641365547</v>
      </c>
      <c r="KG34">
        <v>3648.2385287136044</v>
      </c>
      <c r="KH34">
        <v>3305.3101181277671</v>
      </c>
      <c r="KI34">
        <v>3478.7992942998208</v>
      </c>
      <c r="KJ34">
        <v>3579.2508347005978</v>
      </c>
      <c r="KK34">
        <v>3689.8283247514205</v>
      </c>
      <c r="KL34">
        <v>3766.4337550647269</v>
      </c>
      <c r="KM34">
        <v>3615.535732978421</v>
      </c>
      <c r="KN34">
        <v>3643.965372745171</v>
      </c>
      <c r="KO34">
        <v>3500.9934060471369</v>
      </c>
      <c r="KP34">
        <f t="shared" si="0"/>
        <v>3330.5566104453551</v>
      </c>
    </row>
    <row r="35" spans="1:302" x14ac:dyDescent="0.25">
      <c r="A35" t="s">
        <v>325</v>
      </c>
      <c r="B35">
        <v>3200.3132029392236</v>
      </c>
      <c r="C35">
        <v>2731.1050281102648</v>
      </c>
      <c r="D35">
        <v>2656.9281808405976</v>
      </c>
      <c r="E35">
        <v>3018.081125797713</v>
      </c>
      <c r="F35">
        <v>3375.7968104263555</v>
      </c>
      <c r="G35">
        <v>3407.4061279881562</v>
      </c>
      <c r="H35">
        <v>3440.7640989837873</v>
      </c>
      <c r="I35">
        <v>3345.9536538306938</v>
      </c>
      <c r="J35">
        <v>3418.129536380226</v>
      </c>
      <c r="K35">
        <v>3270.7768393955957</v>
      </c>
      <c r="L35">
        <v>3263.7017867628556</v>
      </c>
      <c r="M35">
        <v>3009.6230199128559</v>
      </c>
      <c r="N35">
        <v>3153.3319671291265</v>
      </c>
      <c r="O35">
        <v>3315.9464764713202</v>
      </c>
      <c r="P35">
        <v>3161.0816247795415</v>
      </c>
      <c r="Q35">
        <v>3286.9962897548953</v>
      </c>
      <c r="R35">
        <v>3361.273752598162</v>
      </c>
      <c r="S35">
        <v>3217.1178911428997</v>
      </c>
      <c r="T35">
        <v>3147.6647544901998</v>
      </c>
      <c r="U35">
        <v>3223.5495985659463</v>
      </c>
      <c r="V35">
        <v>3169.249027288849</v>
      </c>
      <c r="W35">
        <v>3104.530158256196</v>
      </c>
      <c r="X35">
        <v>2719.9163696743885</v>
      </c>
      <c r="Y35">
        <v>2661.3773211290945</v>
      </c>
      <c r="Z35">
        <v>2854.4172760101328</v>
      </c>
      <c r="AA35">
        <v>2963.7854415783249</v>
      </c>
      <c r="AB35">
        <v>3310.582321061484</v>
      </c>
      <c r="AC35">
        <v>3323.8999079526393</v>
      </c>
      <c r="AD35">
        <v>3398.8210019109702</v>
      </c>
      <c r="AE35">
        <v>3367.4725353117424</v>
      </c>
      <c r="AF35">
        <v>3375.3199389507731</v>
      </c>
      <c r="AG35">
        <v>3310.4332747284507</v>
      </c>
      <c r="AH35">
        <v>3431.3822301729274</v>
      </c>
      <c r="AI35">
        <v>3392.4906004264194</v>
      </c>
      <c r="AJ35">
        <v>3077.0280838126282</v>
      </c>
      <c r="AK35">
        <v>2652.9193243076415</v>
      </c>
      <c r="AL35">
        <v>2622.3891042454911</v>
      </c>
      <c r="AM35">
        <v>2822.0748348621955</v>
      </c>
      <c r="AN35">
        <v>3243.2916620924361</v>
      </c>
      <c r="AO35">
        <v>3518.3574550702369</v>
      </c>
      <c r="AP35">
        <v>3478.3049841562542</v>
      </c>
      <c r="AQ35">
        <v>3489.2576679794729</v>
      </c>
      <c r="AR35">
        <v>3471.0092082504325</v>
      </c>
      <c r="AS35">
        <v>3472.812120045392</v>
      </c>
      <c r="AT35">
        <v>3324.9645373105768</v>
      </c>
      <c r="AU35">
        <v>3465.3884132304829</v>
      </c>
      <c r="AV35">
        <v>3551.6323805227798</v>
      </c>
      <c r="AW35">
        <v>3234.3387754592959</v>
      </c>
      <c r="AX35">
        <v>3210.5836419256157</v>
      </c>
      <c r="AY35">
        <v>3285.9619997659729</v>
      </c>
      <c r="AZ35">
        <v>3493.3945313386757</v>
      </c>
      <c r="BA35">
        <v>3446.8023914411579</v>
      </c>
      <c r="BB35">
        <v>3475.0751251241113</v>
      </c>
      <c r="BC35">
        <v>3377.7453718664883</v>
      </c>
      <c r="BD35">
        <v>3519.2804885074024</v>
      </c>
      <c r="BE35">
        <v>3512.8572338320159</v>
      </c>
      <c r="BF35">
        <v>3515.5933423981469</v>
      </c>
      <c r="BG35">
        <v>3577.1416110775212</v>
      </c>
      <c r="BH35">
        <v>3511.5754129599623</v>
      </c>
      <c r="BI35">
        <v>3396.7077130687812</v>
      </c>
      <c r="BJ35">
        <v>3138.1459429132478</v>
      </c>
      <c r="BK35">
        <v>3165.0796034845298</v>
      </c>
      <c r="BL35">
        <v>2485.778080636002</v>
      </c>
      <c r="BM35">
        <v>2576.5763390015459</v>
      </c>
      <c r="BN35">
        <v>2858.2052101915115</v>
      </c>
      <c r="BO35">
        <v>2908.1244149434087</v>
      </c>
      <c r="BP35">
        <v>3004.4041032907726</v>
      </c>
      <c r="BQ35">
        <v>2984.5294599018007</v>
      </c>
      <c r="BR35">
        <v>3102.4677055566949</v>
      </c>
      <c r="BS35">
        <v>3324.4665576260295</v>
      </c>
      <c r="BT35">
        <v>3265.0219894188231</v>
      </c>
      <c r="BU35">
        <v>3126.4052461775846</v>
      </c>
      <c r="BV35">
        <v>2812.8957612848321</v>
      </c>
      <c r="BW35">
        <v>2895.3521791930916</v>
      </c>
      <c r="BX35">
        <v>2813.4664836180268</v>
      </c>
      <c r="BY35">
        <v>3416.7809898762653</v>
      </c>
      <c r="BZ35">
        <v>3211.7201945239485</v>
      </c>
      <c r="CA35">
        <v>3288.2382316222365</v>
      </c>
      <c r="CB35">
        <v>3131.619519572233</v>
      </c>
      <c r="CC35">
        <v>3255.4070962321462</v>
      </c>
      <c r="CD35">
        <v>3266.7928366100305</v>
      </c>
      <c r="CE35">
        <v>3244.8173341114107</v>
      </c>
      <c r="CF35">
        <v>3152.5717408906885</v>
      </c>
      <c r="CG35">
        <v>3025.5996378424911</v>
      </c>
      <c r="CH35">
        <v>2919.2221587558961</v>
      </c>
      <c r="CI35">
        <v>2995.3489277451499</v>
      </c>
      <c r="CJ35">
        <v>2892.7510909919883</v>
      </c>
      <c r="CK35">
        <v>2985.8908243682763</v>
      </c>
      <c r="CL35">
        <v>3186.9071019296489</v>
      </c>
      <c r="CM35">
        <v>3084.1636326566277</v>
      </c>
      <c r="CN35">
        <v>3097.0243084046415</v>
      </c>
      <c r="CO35">
        <v>3224.6166262001984</v>
      </c>
      <c r="CP35">
        <v>3266.1800912160797</v>
      </c>
      <c r="CQ35">
        <v>3145.8980242286525</v>
      </c>
      <c r="CR35">
        <v>3202.4946693483753</v>
      </c>
      <c r="CS35">
        <v>2988.2649018232819</v>
      </c>
      <c r="CT35">
        <v>2948.9773679798827</v>
      </c>
      <c r="CU35">
        <v>2873.5317285203655</v>
      </c>
      <c r="CV35">
        <v>3016.5620330012453</v>
      </c>
      <c r="CW35">
        <v>3238.5268583830712</v>
      </c>
      <c r="CX35">
        <v>3273.5107794163341</v>
      </c>
      <c r="CY35">
        <v>3464.0069080274302</v>
      </c>
      <c r="CZ35">
        <v>3312.8082924808396</v>
      </c>
      <c r="DA35">
        <v>3135.9867917690171</v>
      </c>
      <c r="DB35">
        <v>3116.411893291749</v>
      </c>
      <c r="DC35">
        <v>3093.4845440494591</v>
      </c>
      <c r="DD35">
        <v>3055.33858539218</v>
      </c>
      <c r="DE35">
        <v>3137.2775899377875</v>
      </c>
      <c r="DF35">
        <v>2749.1334642183469</v>
      </c>
      <c r="DG35">
        <v>2722.1919431279621</v>
      </c>
      <c r="DH35">
        <v>2597.114747436859</v>
      </c>
      <c r="DI35">
        <v>3197.5277685144806</v>
      </c>
      <c r="DJ35">
        <v>3077.8846241718074</v>
      </c>
      <c r="DK35">
        <v>3136.582983867921</v>
      </c>
      <c r="DL35">
        <v>3176.3352700834253</v>
      </c>
      <c r="DM35">
        <v>3165.2343281450808</v>
      </c>
      <c r="DN35">
        <v>3153.9583149342047</v>
      </c>
      <c r="DO35">
        <v>2886.6794440800268</v>
      </c>
      <c r="DP35">
        <v>2955.4394305969727</v>
      </c>
      <c r="DQ35">
        <v>3042.3951630265769</v>
      </c>
      <c r="DR35">
        <v>2844.5823967406577</v>
      </c>
      <c r="DS35">
        <v>2729.173324914394</v>
      </c>
      <c r="DT35">
        <v>2714.1680168016801</v>
      </c>
      <c r="DU35">
        <v>3243.7719949046009</v>
      </c>
      <c r="DV35">
        <v>3261.748642402416</v>
      </c>
      <c r="DW35">
        <v>3240.860488721235</v>
      </c>
      <c r="DX35">
        <v>3278.4566002868487</v>
      </c>
      <c r="DY35">
        <v>3368.0620835016152</v>
      </c>
      <c r="DZ35">
        <v>3306.4818461709147</v>
      </c>
      <c r="EA35">
        <v>3099.0911388140162</v>
      </c>
      <c r="EB35">
        <v>3018.9680172768412</v>
      </c>
      <c r="EC35">
        <v>2847.6518894912679</v>
      </c>
      <c r="ED35">
        <v>2756.7927049391692</v>
      </c>
      <c r="EE35">
        <v>3024.6340551617195</v>
      </c>
      <c r="EF35">
        <v>2842.345767575323</v>
      </c>
      <c r="EG35">
        <v>3296.2657381389818</v>
      </c>
      <c r="EH35">
        <v>3309.4118157800076</v>
      </c>
      <c r="EI35">
        <v>3293.2551184878316</v>
      </c>
      <c r="EJ35">
        <v>3285.7835321916828</v>
      </c>
      <c r="EK35">
        <v>3274.9856264421896</v>
      </c>
      <c r="EL35">
        <v>3256.4805508773834</v>
      </c>
      <c r="EM35">
        <v>3119.9431104599007</v>
      </c>
      <c r="EN35">
        <v>2987.1460718380476</v>
      </c>
      <c r="EO35">
        <v>2879.5661981787184</v>
      </c>
      <c r="EP35">
        <v>2805.5617142557394</v>
      </c>
      <c r="EQ35">
        <v>2820.7328343898153</v>
      </c>
      <c r="ER35">
        <v>2886.5344420081447</v>
      </c>
      <c r="ES35">
        <v>3599.6869961354387</v>
      </c>
      <c r="ET35">
        <v>3505.1590614467204</v>
      </c>
      <c r="EU35">
        <v>3347.571817100119</v>
      </c>
      <c r="EV35">
        <v>3198.2019408433353</v>
      </c>
      <c r="EW35">
        <v>3226.6852670688122</v>
      </c>
      <c r="EX35">
        <v>3086.5697735100721</v>
      </c>
      <c r="EY35">
        <v>3147.7003577487644</v>
      </c>
      <c r="EZ35">
        <v>2725.1169452427771</v>
      </c>
      <c r="FA35">
        <v>2679.8119855259538</v>
      </c>
      <c r="FB35">
        <v>2998.6657408175111</v>
      </c>
      <c r="FC35">
        <v>2932.7684971098265</v>
      </c>
      <c r="FD35">
        <v>3084.0607366468271</v>
      </c>
      <c r="FE35">
        <v>3158.9705555650489</v>
      </c>
      <c r="FF35">
        <v>3059.6571737832187</v>
      </c>
      <c r="FG35">
        <v>3162.2566304108054</v>
      </c>
      <c r="FH35">
        <v>3214.692354409879</v>
      </c>
      <c r="FI35">
        <v>3241.0948013431062</v>
      </c>
      <c r="FJ35">
        <v>3262.5528514509992</v>
      </c>
      <c r="FK35">
        <v>3467.2618585728696</v>
      </c>
      <c r="FL35">
        <v>3245.8315166409029</v>
      </c>
      <c r="FM35">
        <v>3352.4748731278623</v>
      </c>
      <c r="FN35">
        <v>3298.3779492627573</v>
      </c>
      <c r="FO35">
        <v>3331.5683031962481</v>
      </c>
      <c r="FP35">
        <v>3581.5447588187258</v>
      </c>
      <c r="FQ35">
        <v>3479.5826186392223</v>
      </c>
      <c r="FR35">
        <v>3369.3055917339589</v>
      </c>
      <c r="FS35">
        <v>3379.4775096148487</v>
      </c>
      <c r="FT35">
        <v>3384.3825656884446</v>
      </c>
      <c r="FU35">
        <v>3425.8601981203965</v>
      </c>
      <c r="FV35">
        <v>3446.6403956194677</v>
      </c>
      <c r="FW35">
        <v>3517.0456602140384</v>
      </c>
      <c r="FX35">
        <v>3612.0243511503581</v>
      </c>
      <c r="FY35">
        <v>3516.1221513131804</v>
      </c>
      <c r="FZ35">
        <v>3354.9164972314929</v>
      </c>
      <c r="GA35">
        <v>3132.6224675742315</v>
      </c>
      <c r="GB35">
        <v>3209.9433036477722</v>
      </c>
      <c r="GC35">
        <v>3375.9094930750116</v>
      </c>
      <c r="GD35">
        <v>3289.0599809772912</v>
      </c>
      <c r="GE35">
        <v>3320.435263477113</v>
      </c>
      <c r="GF35">
        <v>3320.8724968402503</v>
      </c>
      <c r="GG35">
        <v>3275.8720874542014</v>
      </c>
      <c r="GH35">
        <v>3308.0378962630989</v>
      </c>
      <c r="GI35">
        <v>3432.049828799898</v>
      </c>
      <c r="GJ35">
        <v>3348.5564044629755</v>
      </c>
      <c r="GK35">
        <v>3239.0909030447328</v>
      </c>
      <c r="GL35">
        <v>3316.5347821994214</v>
      </c>
      <c r="GM35">
        <v>3348.2479135797776</v>
      </c>
      <c r="GN35">
        <v>3353.7039511782264</v>
      </c>
      <c r="GO35">
        <v>3446.8051732766171</v>
      </c>
      <c r="GP35">
        <v>3414.7260373746203</v>
      </c>
      <c r="GQ35">
        <v>3407.7037794883454</v>
      </c>
      <c r="GR35">
        <v>3470.6937601416139</v>
      </c>
      <c r="GS35">
        <v>3440.1502169413261</v>
      </c>
      <c r="GT35">
        <v>3453.1399778470204</v>
      </c>
      <c r="GU35">
        <v>3737.9291906241742</v>
      </c>
      <c r="GV35">
        <v>3480.4630112403147</v>
      </c>
      <c r="GW35">
        <v>3387.7119731824641</v>
      </c>
      <c r="GX35">
        <v>3575.5758645253209</v>
      </c>
      <c r="GY35">
        <v>4234.8663858923201</v>
      </c>
      <c r="GZ35">
        <v>3546.8092225109904</v>
      </c>
      <c r="HA35">
        <v>3578.4913096200485</v>
      </c>
      <c r="HB35">
        <v>3791.712070723398</v>
      </c>
      <c r="HC35">
        <v>3914.9021385093806</v>
      </c>
      <c r="HD35">
        <v>3856.1694563338788</v>
      </c>
      <c r="HE35">
        <v>3796.3541666666665</v>
      </c>
      <c r="HF35">
        <v>3800.4054775031127</v>
      </c>
      <c r="HG35">
        <v>3794.939500116795</v>
      </c>
      <c r="HH35">
        <v>3615.4247291149986</v>
      </c>
      <c r="HI35">
        <v>3546.4246586011741</v>
      </c>
      <c r="HJ35">
        <v>3725.0017533752471</v>
      </c>
      <c r="HK35">
        <v>3685.9703531944842</v>
      </c>
      <c r="HL35">
        <v>3770.5147165434246</v>
      </c>
      <c r="HM35">
        <v>3704.9702179282604</v>
      </c>
      <c r="HN35">
        <v>3784.5532730048189</v>
      </c>
      <c r="HO35">
        <v>3741.3611207194745</v>
      </c>
      <c r="HP35">
        <v>3859.5411204481788</v>
      </c>
      <c r="HQ35">
        <v>3912.1887154918886</v>
      </c>
      <c r="HR35">
        <v>3931.1691780182873</v>
      </c>
      <c r="HS35">
        <v>3926.4928831731281</v>
      </c>
      <c r="HT35">
        <v>3530.7562761394956</v>
      </c>
      <c r="HU35">
        <v>3567.9064811269423</v>
      </c>
      <c r="HV35">
        <v>4272.1579885171259</v>
      </c>
      <c r="HW35">
        <v>3719.0080523402112</v>
      </c>
      <c r="HX35">
        <v>3815.6266889206804</v>
      </c>
      <c r="HY35">
        <v>3564.0780866998011</v>
      </c>
      <c r="HZ35">
        <v>3588.5450120670362</v>
      </c>
      <c r="IA35">
        <v>3580.4149744261986</v>
      </c>
      <c r="IB35">
        <v>3650.388191996683</v>
      </c>
      <c r="IC35">
        <v>3695.1313367279936</v>
      </c>
      <c r="ID35">
        <v>3710.8104350491535</v>
      </c>
      <c r="IE35">
        <v>3612.6275880906851</v>
      </c>
      <c r="IF35">
        <v>3654.298176635376</v>
      </c>
      <c r="IG35">
        <v>3922.7411373407967</v>
      </c>
      <c r="IH35">
        <v>3910.589062959385</v>
      </c>
      <c r="II35">
        <v>3905.1955007315337</v>
      </c>
      <c r="IJ35">
        <v>3837.4648959566912</v>
      </c>
      <c r="IK35">
        <v>3820.5100752487251</v>
      </c>
      <c r="IL35">
        <v>3725.7900937322961</v>
      </c>
      <c r="IM35">
        <v>3818.26307988191</v>
      </c>
      <c r="IN35">
        <v>3714.6281781023918</v>
      </c>
      <c r="IO35">
        <v>3716.4626484432129</v>
      </c>
      <c r="IP35">
        <v>3874.3589283024116</v>
      </c>
      <c r="IQ35">
        <v>4080.3247302041345</v>
      </c>
      <c r="IR35">
        <v>4151.7286250939151</v>
      </c>
      <c r="IS35">
        <v>4013.8848312911209</v>
      </c>
      <c r="IT35">
        <v>3729.324190521229</v>
      </c>
      <c r="IU35">
        <v>3594.5078892712113</v>
      </c>
      <c r="IV35">
        <v>4088.4768713954459</v>
      </c>
      <c r="IW35">
        <v>3692.8278453866892</v>
      </c>
      <c r="IX35">
        <v>3674.6271663696007</v>
      </c>
      <c r="IY35">
        <v>3689.7342921158961</v>
      </c>
      <c r="IZ35">
        <v>3832.9457829575927</v>
      </c>
      <c r="JA35">
        <v>3593.602294921875</v>
      </c>
      <c r="JB35">
        <v>3553.5223904977479</v>
      </c>
      <c r="JC35">
        <v>4012.1556314678992</v>
      </c>
      <c r="JD35">
        <v>3985.0109190634994</v>
      </c>
      <c r="JE35">
        <v>3751.2310986078646</v>
      </c>
      <c r="JF35">
        <v>3346.1704324495422</v>
      </c>
      <c r="JG35">
        <v>3262.3997532387416</v>
      </c>
      <c r="JH35">
        <v>3714.602808756712</v>
      </c>
      <c r="JI35">
        <v>3444.0000728544364</v>
      </c>
      <c r="JJ35">
        <v>3238.20673763377</v>
      </c>
      <c r="JK35">
        <v>3462.9656577079754</v>
      </c>
      <c r="JL35">
        <v>3513.1387274467238</v>
      </c>
      <c r="JM35">
        <v>3505.9062905317769</v>
      </c>
      <c r="JN35">
        <v>3418.7831987750551</v>
      </c>
      <c r="JO35">
        <v>3440.5277247830636</v>
      </c>
      <c r="JP35">
        <v>3474.1743881118882</v>
      </c>
      <c r="JQ35">
        <v>3196.5901105493185</v>
      </c>
      <c r="JR35">
        <v>3004.9490375618234</v>
      </c>
      <c r="JS35">
        <v>2876.472974174334</v>
      </c>
      <c r="JT35">
        <v>2978.8776510655866</v>
      </c>
      <c r="JU35">
        <v>3168.8342779862933</v>
      </c>
      <c r="JV35">
        <v>3158.789367929061</v>
      </c>
      <c r="JW35">
        <v>3331.2455141058226</v>
      </c>
      <c r="JX35">
        <v>3452.5013396030404</v>
      </c>
      <c r="JY35">
        <v>3444.2630359212053</v>
      </c>
      <c r="JZ35">
        <v>3463.897286133365</v>
      </c>
      <c r="KA35">
        <v>4035.0532007170532</v>
      </c>
      <c r="KB35">
        <v>3364.0102907708178</v>
      </c>
      <c r="KC35">
        <v>2932.6773628233018</v>
      </c>
      <c r="KD35">
        <v>3116.4318012984077</v>
      </c>
      <c r="KE35">
        <v>2873.3834439033953</v>
      </c>
      <c r="KF35">
        <v>3172.0871641365547</v>
      </c>
      <c r="KG35">
        <v>3648.2385287136044</v>
      </c>
      <c r="KH35">
        <v>3305.3101181277671</v>
      </c>
      <c r="KI35">
        <v>3478.7992942998208</v>
      </c>
      <c r="KJ35">
        <v>3579.2508347005978</v>
      </c>
      <c r="KK35">
        <v>3689.8283247514205</v>
      </c>
      <c r="KL35">
        <v>3766.4337550647269</v>
      </c>
      <c r="KM35">
        <v>3615.535732978421</v>
      </c>
      <c r="KN35">
        <v>3643.965372745171</v>
      </c>
      <c r="KO35">
        <v>3500.9934060471369</v>
      </c>
      <c r="KP35">
        <f t="shared" si="0"/>
        <v>3330.5566104453551</v>
      </c>
    </row>
    <row r="36" spans="1:302" x14ac:dyDescent="0.25">
      <c r="A36" t="s">
        <v>601</v>
      </c>
      <c r="B36">
        <v>3200.3132029392236</v>
      </c>
      <c r="C36">
        <v>2731.1050281102648</v>
      </c>
      <c r="D36">
        <v>2656.9281808405976</v>
      </c>
      <c r="E36">
        <v>3018.081125797713</v>
      </c>
      <c r="F36">
        <v>3375.7968104263555</v>
      </c>
      <c r="G36">
        <v>3407.4061279881562</v>
      </c>
      <c r="H36">
        <v>3440.7640989837873</v>
      </c>
      <c r="I36">
        <v>3345.9536538306938</v>
      </c>
      <c r="J36">
        <v>3418.129536380226</v>
      </c>
      <c r="K36">
        <v>3270.7768393955957</v>
      </c>
      <c r="L36">
        <v>3263.7017867628556</v>
      </c>
      <c r="M36">
        <v>3009.6230199128559</v>
      </c>
      <c r="N36">
        <v>3153.3319671291265</v>
      </c>
      <c r="O36">
        <v>3315.9464764713202</v>
      </c>
      <c r="P36">
        <v>3161.0816247795415</v>
      </c>
      <c r="Q36">
        <v>3286.9962897548953</v>
      </c>
      <c r="R36">
        <v>3361.273752598162</v>
      </c>
      <c r="S36">
        <v>3217.1178911428997</v>
      </c>
      <c r="T36">
        <v>3147.6647544901998</v>
      </c>
      <c r="U36">
        <v>3223.5495985659463</v>
      </c>
      <c r="V36">
        <v>3169.249027288849</v>
      </c>
      <c r="W36">
        <v>3104.530158256196</v>
      </c>
      <c r="X36">
        <v>2719.9163696743885</v>
      </c>
      <c r="Y36">
        <v>2661.3773211290945</v>
      </c>
      <c r="Z36">
        <v>2854.4172760101328</v>
      </c>
      <c r="AA36">
        <v>2963.7854415783249</v>
      </c>
      <c r="AB36">
        <v>3310.582321061484</v>
      </c>
      <c r="AC36">
        <v>3323.8999079526393</v>
      </c>
      <c r="AD36">
        <v>3398.8210019109702</v>
      </c>
      <c r="AE36">
        <v>3367.4725353117424</v>
      </c>
      <c r="AF36">
        <v>3375.3199389507731</v>
      </c>
      <c r="AG36">
        <v>3310.4332747284507</v>
      </c>
      <c r="AH36">
        <v>3431.3822301729274</v>
      </c>
      <c r="AI36">
        <v>3392.4906004264194</v>
      </c>
      <c r="AJ36">
        <v>3077.0280838126282</v>
      </c>
      <c r="AK36">
        <v>2652.9193243076415</v>
      </c>
      <c r="AL36">
        <v>2622.3891042454911</v>
      </c>
      <c r="AM36">
        <v>2822.0748348621955</v>
      </c>
      <c r="AN36">
        <v>3243.2916620924361</v>
      </c>
      <c r="AO36">
        <v>3518.3574550702369</v>
      </c>
      <c r="AP36">
        <v>3478.3049841562542</v>
      </c>
      <c r="AQ36">
        <v>3489.2576679794729</v>
      </c>
      <c r="AR36">
        <v>3471.0092082504325</v>
      </c>
      <c r="AS36">
        <v>3472.812120045392</v>
      </c>
      <c r="AT36">
        <v>3324.9645373105768</v>
      </c>
      <c r="AU36">
        <v>3465.3884132304829</v>
      </c>
      <c r="AV36">
        <v>3551.6323805227798</v>
      </c>
      <c r="AW36">
        <v>3234.3387754592959</v>
      </c>
      <c r="AX36">
        <v>3210.5836419256157</v>
      </c>
      <c r="AY36">
        <v>3285.9619997659729</v>
      </c>
      <c r="AZ36">
        <v>3493.3945313386757</v>
      </c>
      <c r="BA36">
        <v>3446.8023914411579</v>
      </c>
      <c r="BB36">
        <v>3475.0751251241113</v>
      </c>
      <c r="BC36">
        <v>3377.7453718664883</v>
      </c>
      <c r="BD36">
        <v>3519.2804885074024</v>
      </c>
      <c r="BE36">
        <v>3512.8572338320159</v>
      </c>
      <c r="BF36">
        <v>3515.5933423981469</v>
      </c>
      <c r="BG36">
        <v>3577.1416110775212</v>
      </c>
      <c r="BH36">
        <v>3511.5754129599623</v>
      </c>
      <c r="BI36">
        <v>3396.7077130687812</v>
      </c>
      <c r="BJ36">
        <v>3138.1459429132478</v>
      </c>
      <c r="BK36">
        <v>3165.0796034845298</v>
      </c>
      <c r="BL36">
        <v>2485.778080636002</v>
      </c>
      <c r="BM36">
        <v>2576.5763390015459</v>
      </c>
      <c r="BN36">
        <v>2858.2052101915115</v>
      </c>
      <c r="BO36">
        <v>2908.1244149434087</v>
      </c>
      <c r="BP36">
        <v>3004.4041032907726</v>
      </c>
      <c r="BQ36">
        <v>2984.5294599018007</v>
      </c>
      <c r="BR36">
        <v>3102.4677055566949</v>
      </c>
      <c r="BS36">
        <v>3324.4665576260295</v>
      </c>
      <c r="BT36">
        <v>3265.0219894188231</v>
      </c>
      <c r="BU36">
        <v>3126.4052461775846</v>
      </c>
      <c r="BV36">
        <v>2812.8957612848321</v>
      </c>
      <c r="BW36">
        <v>2895.3521791930916</v>
      </c>
      <c r="BX36">
        <v>2813.4664836180268</v>
      </c>
      <c r="BY36">
        <v>3416.7809898762653</v>
      </c>
      <c r="BZ36">
        <v>3211.7201945239485</v>
      </c>
      <c r="CA36">
        <v>3288.2382316222365</v>
      </c>
      <c r="CB36">
        <v>3131.619519572233</v>
      </c>
      <c r="CC36">
        <v>3255.4070962321462</v>
      </c>
      <c r="CD36">
        <v>3266.7928366100305</v>
      </c>
      <c r="CE36">
        <v>3244.8173341114107</v>
      </c>
      <c r="CF36">
        <v>3152.5717408906885</v>
      </c>
      <c r="CG36">
        <v>3025.5996378424911</v>
      </c>
      <c r="CH36">
        <v>2919.2221587558961</v>
      </c>
      <c r="CI36">
        <v>2995.3489277451499</v>
      </c>
      <c r="CJ36">
        <v>2892.7510909919883</v>
      </c>
      <c r="CK36">
        <v>2985.8908243682763</v>
      </c>
      <c r="CL36">
        <v>3186.9071019296489</v>
      </c>
      <c r="CM36">
        <v>3084.1636326566277</v>
      </c>
      <c r="CN36">
        <v>3097.0243084046415</v>
      </c>
      <c r="CO36">
        <v>3224.6166262001984</v>
      </c>
      <c r="CP36">
        <v>3266.1800912160797</v>
      </c>
      <c r="CQ36">
        <v>3145.8980242286525</v>
      </c>
      <c r="CR36">
        <v>3202.4946693483753</v>
      </c>
      <c r="CS36">
        <v>2988.2649018232819</v>
      </c>
      <c r="CT36">
        <v>2948.9773679798827</v>
      </c>
      <c r="CU36">
        <v>2873.5317285203655</v>
      </c>
      <c r="CV36">
        <v>3016.5620330012453</v>
      </c>
      <c r="CW36">
        <v>3238.5268583830712</v>
      </c>
      <c r="CX36">
        <v>3273.5107794163341</v>
      </c>
      <c r="CY36">
        <v>3464.0069080274302</v>
      </c>
      <c r="CZ36">
        <v>3312.8082924808396</v>
      </c>
      <c r="DA36">
        <v>3135.9867917690171</v>
      </c>
      <c r="DB36">
        <v>3116.411893291749</v>
      </c>
      <c r="DC36">
        <v>3093.4845440494591</v>
      </c>
      <c r="DD36">
        <v>3055.33858539218</v>
      </c>
      <c r="DE36">
        <v>3137.2775899377875</v>
      </c>
      <c r="DF36">
        <v>2749.1334642183469</v>
      </c>
      <c r="DG36">
        <v>2722.1919431279621</v>
      </c>
      <c r="DH36">
        <v>2597.114747436859</v>
      </c>
      <c r="DI36">
        <v>3197.5277685144806</v>
      </c>
      <c r="DJ36">
        <v>3077.8846241718074</v>
      </c>
      <c r="DK36">
        <v>3136.582983867921</v>
      </c>
      <c r="DL36">
        <v>3176.3352700834253</v>
      </c>
      <c r="DM36">
        <v>3165.2343281450808</v>
      </c>
      <c r="DN36">
        <v>3153.9583149342047</v>
      </c>
      <c r="DO36">
        <v>2886.6794440800268</v>
      </c>
      <c r="DP36">
        <v>2955.4394305969727</v>
      </c>
      <c r="DQ36">
        <v>3042.3951630265769</v>
      </c>
      <c r="DR36">
        <v>2844.5823967406577</v>
      </c>
      <c r="DS36">
        <v>2729.173324914394</v>
      </c>
      <c r="DT36">
        <v>2714.1680168016801</v>
      </c>
      <c r="DU36">
        <v>3243.7719949046009</v>
      </c>
      <c r="DV36">
        <v>3261.748642402416</v>
      </c>
      <c r="DW36">
        <v>3240.860488721235</v>
      </c>
      <c r="DX36">
        <v>3278.4566002868487</v>
      </c>
      <c r="DY36">
        <v>3368.0620835016152</v>
      </c>
      <c r="DZ36">
        <v>3306.4818461709147</v>
      </c>
      <c r="EA36">
        <v>3099.0911388140162</v>
      </c>
      <c r="EB36">
        <v>3018.9680172768412</v>
      </c>
      <c r="EC36">
        <v>2847.6518894912679</v>
      </c>
      <c r="ED36">
        <v>2756.7927049391692</v>
      </c>
      <c r="EE36">
        <v>3024.6340551617195</v>
      </c>
      <c r="EF36">
        <v>2842.345767575323</v>
      </c>
      <c r="EG36">
        <v>3296.2657381389818</v>
      </c>
      <c r="EH36">
        <v>3309.4118157800076</v>
      </c>
      <c r="EI36">
        <v>3293.2551184878316</v>
      </c>
      <c r="EJ36">
        <v>3285.7835321916828</v>
      </c>
      <c r="EK36">
        <v>3274.9856264421896</v>
      </c>
      <c r="EL36">
        <v>3256.4805508773834</v>
      </c>
      <c r="EM36">
        <v>3119.9431104599007</v>
      </c>
      <c r="EN36">
        <v>2987.1460718380476</v>
      </c>
      <c r="EO36">
        <v>2879.5661981787184</v>
      </c>
      <c r="EP36">
        <v>2805.5617142557394</v>
      </c>
      <c r="EQ36">
        <v>2820.7328343898153</v>
      </c>
      <c r="ER36">
        <v>2886.5344420081447</v>
      </c>
      <c r="ES36">
        <v>3599.6869961354387</v>
      </c>
      <c r="ET36">
        <v>3505.1590614467204</v>
      </c>
      <c r="EU36">
        <v>3347.571817100119</v>
      </c>
      <c r="EV36">
        <v>3198.2019408433353</v>
      </c>
      <c r="EW36">
        <v>3226.6852670688122</v>
      </c>
      <c r="EX36">
        <v>3086.5697735100721</v>
      </c>
      <c r="EY36">
        <v>3147.7003577487644</v>
      </c>
      <c r="EZ36">
        <v>2725.1169452427771</v>
      </c>
      <c r="FA36">
        <v>2679.8119855259538</v>
      </c>
      <c r="FB36">
        <v>2998.6657408175111</v>
      </c>
      <c r="FC36">
        <v>2932.7684971098265</v>
      </c>
      <c r="FD36">
        <v>3084.0607366468271</v>
      </c>
      <c r="FE36">
        <v>3158.9705555650489</v>
      </c>
      <c r="FF36">
        <v>3059.6571737832187</v>
      </c>
      <c r="FG36">
        <v>3162.2566304108054</v>
      </c>
      <c r="FH36">
        <v>3214.692354409879</v>
      </c>
      <c r="FI36">
        <v>3241.0948013431062</v>
      </c>
      <c r="FJ36">
        <v>3262.5528514509992</v>
      </c>
      <c r="FK36">
        <v>3467.2618585728696</v>
      </c>
      <c r="FL36">
        <v>3245.8315166409029</v>
      </c>
      <c r="FM36">
        <v>3352.4748731278623</v>
      </c>
      <c r="FN36">
        <v>3298.3779492627573</v>
      </c>
      <c r="FO36">
        <v>3331.5683031962481</v>
      </c>
      <c r="FP36">
        <v>3581.5447588187258</v>
      </c>
      <c r="FQ36">
        <v>3479.5826186392223</v>
      </c>
      <c r="FR36">
        <v>3369.3055917339589</v>
      </c>
      <c r="FS36">
        <v>3379.4775096148487</v>
      </c>
      <c r="FT36">
        <v>3384.3825656884446</v>
      </c>
      <c r="FU36">
        <v>3425.8601981203965</v>
      </c>
      <c r="FV36">
        <v>3446.6403956194677</v>
      </c>
      <c r="FW36">
        <v>3517.0456602140384</v>
      </c>
      <c r="FX36">
        <v>3612.0243511503581</v>
      </c>
      <c r="FY36">
        <v>3516.1221513131804</v>
      </c>
      <c r="FZ36">
        <v>3354.9164972314929</v>
      </c>
      <c r="GA36">
        <v>3132.6224675742315</v>
      </c>
      <c r="GB36">
        <v>3209.9433036477722</v>
      </c>
      <c r="GC36">
        <v>3375.9094930750116</v>
      </c>
      <c r="GD36">
        <v>3289.0599809772912</v>
      </c>
      <c r="GE36">
        <v>3320.435263477113</v>
      </c>
      <c r="GF36">
        <v>3320.8724968402503</v>
      </c>
      <c r="GG36">
        <v>3275.8720874542014</v>
      </c>
      <c r="GH36">
        <v>3308.0378962630989</v>
      </c>
      <c r="GI36">
        <v>3432.049828799898</v>
      </c>
      <c r="GJ36">
        <v>3348.5564044629755</v>
      </c>
      <c r="GK36">
        <v>3239.0909030447328</v>
      </c>
      <c r="GL36">
        <v>3316.5347821994214</v>
      </c>
      <c r="GM36">
        <v>3348.2479135797776</v>
      </c>
      <c r="GN36">
        <v>3353.7039511782264</v>
      </c>
      <c r="GO36">
        <v>3446.8051732766171</v>
      </c>
      <c r="GP36">
        <v>3414.7260373746203</v>
      </c>
      <c r="GQ36">
        <v>3407.7037794883454</v>
      </c>
      <c r="GR36">
        <v>3470.6937601416139</v>
      </c>
      <c r="GS36">
        <v>3440.1502169413261</v>
      </c>
      <c r="GT36">
        <v>3453.1399778470204</v>
      </c>
      <c r="GU36">
        <v>3737.9291906241742</v>
      </c>
      <c r="GV36">
        <v>3480.4630112403147</v>
      </c>
      <c r="GW36">
        <v>3387.7119731824641</v>
      </c>
      <c r="GX36">
        <v>3575.5758645253209</v>
      </c>
      <c r="GY36">
        <v>4234.8663858923201</v>
      </c>
      <c r="GZ36">
        <v>3546.8092225109904</v>
      </c>
      <c r="HA36">
        <v>3578.4913096200485</v>
      </c>
      <c r="HB36">
        <v>3791.712070723398</v>
      </c>
      <c r="HC36">
        <v>3914.9021385093806</v>
      </c>
      <c r="HD36">
        <v>3856.1694563338788</v>
      </c>
      <c r="HE36">
        <v>3796.3541666666665</v>
      </c>
      <c r="HF36">
        <v>3800.4054775031127</v>
      </c>
      <c r="HG36">
        <v>3794.939500116795</v>
      </c>
      <c r="HH36">
        <v>3615.4247291149986</v>
      </c>
      <c r="HI36">
        <v>3546.4246586011741</v>
      </c>
      <c r="HJ36">
        <v>3725.0017533752471</v>
      </c>
      <c r="HK36">
        <v>3685.9703531944842</v>
      </c>
      <c r="HL36">
        <v>3770.5147165434246</v>
      </c>
      <c r="HM36">
        <v>3704.9702179282604</v>
      </c>
      <c r="HN36">
        <v>3784.5532730048189</v>
      </c>
      <c r="HO36">
        <v>3741.3611207194745</v>
      </c>
      <c r="HP36">
        <v>3859.5411204481788</v>
      </c>
      <c r="HQ36">
        <v>3912.1887154918886</v>
      </c>
      <c r="HR36">
        <v>3931.1691780182873</v>
      </c>
      <c r="HS36">
        <v>3926.4928831731281</v>
      </c>
      <c r="HT36">
        <v>3530.7562761394956</v>
      </c>
      <c r="HU36">
        <v>3567.9064811269423</v>
      </c>
      <c r="HV36">
        <v>4272.1579885171259</v>
      </c>
      <c r="HW36">
        <v>3719.0080523402112</v>
      </c>
      <c r="HX36">
        <v>3815.6266889206804</v>
      </c>
      <c r="HY36">
        <v>3564.0780866998011</v>
      </c>
      <c r="HZ36">
        <v>3588.5450120670362</v>
      </c>
      <c r="IA36">
        <v>3580.4149744261986</v>
      </c>
      <c r="IB36">
        <v>3650.388191996683</v>
      </c>
      <c r="IC36">
        <v>3695.1313367279936</v>
      </c>
      <c r="ID36">
        <v>3710.8104350491535</v>
      </c>
      <c r="IE36">
        <v>3612.6275880906851</v>
      </c>
      <c r="IF36">
        <v>3654.298176635376</v>
      </c>
      <c r="IG36">
        <v>3922.7411373407967</v>
      </c>
      <c r="IH36">
        <v>3910.589062959385</v>
      </c>
      <c r="II36">
        <v>3905.1955007315337</v>
      </c>
      <c r="IJ36">
        <v>3837.4648959566912</v>
      </c>
      <c r="IK36">
        <v>3820.5100752487251</v>
      </c>
      <c r="IL36">
        <v>3725.7900937322961</v>
      </c>
      <c r="IM36">
        <v>3818.26307988191</v>
      </c>
      <c r="IN36">
        <v>3714.6281781023918</v>
      </c>
      <c r="IO36">
        <v>3716.4626484432129</v>
      </c>
      <c r="IP36">
        <v>3874.3589283024116</v>
      </c>
      <c r="IQ36">
        <v>4080.3247302041345</v>
      </c>
      <c r="IR36">
        <v>4151.7286250939151</v>
      </c>
      <c r="IS36">
        <v>4013.8848312911209</v>
      </c>
      <c r="IT36">
        <v>3729.324190521229</v>
      </c>
      <c r="IU36">
        <v>3594.5078892712113</v>
      </c>
      <c r="IV36">
        <v>4088.4768713954459</v>
      </c>
      <c r="IW36">
        <v>3692.8278453866892</v>
      </c>
      <c r="IX36">
        <v>3674.6271663696007</v>
      </c>
      <c r="IY36">
        <v>3689.7342921158961</v>
      </c>
      <c r="IZ36">
        <v>3832.9457829575927</v>
      </c>
      <c r="JA36">
        <v>3593.602294921875</v>
      </c>
      <c r="JB36">
        <v>3553.5223904977479</v>
      </c>
      <c r="JC36">
        <v>4012.1556314678992</v>
      </c>
      <c r="JD36">
        <v>3985.0109190634994</v>
      </c>
      <c r="JE36">
        <v>3751.2310986078646</v>
      </c>
      <c r="JF36">
        <v>3346.1704324495422</v>
      </c>
      <c r="JG36">
        <v>3262.3997532387416</v>
      </c>
      <c r="JH36">
        <v>3714.602808756712</v>
      </c>
      <c r="JI36">
        <v>3444.0000728544364</v>
      </c>
      <c r="JJ36">
        <v>3238.20673763377</v>
      </c>
      <c r="JK36">
        <v>3462.9656577079754</v>
      </c>
      <c r="JL36">
        <v>3513.1387274467238</v>
      </c>
      <c r="JM36">
        <v>3505.9062905317769</v>
      </c>
      <c r="JN36">
        <v>3418.7831987750551</v>
      </c>
      <c r="JO36">
        <v>3440.5277247830636</v>
      </c>
      <c r="JP36">
        <v>3474.1743881118882</v>
      </c>
      <c r="JQ36">
        <v>3196.5901105493185</v>
      </c>
      <c r="JR36">
        <v>3004.9490375618234</v>
      </c>
      <c r="JS36">
        <v>2876.472974174334</v>
      </c>
      <c r="JT36">
        <v>2978.8776510655866</v>
      </c>
      <c r="JU36">
        <v>3168.8342779862933</v>
      </c>
      <c r="JV36">
        <v>3158.789367929061</v>
      </c>
      <c r="JW36">
        <v>3331.2455141058226</v>
      </c>
      <c r="JX36">
        <v>3452.5013396030404</v>
      </c>
      <c r="JY36">
        <v>3444.2630359212053</v>
      </c>
      <c r="JZ36">
        <v>3463.897286133365</v>
      </c>
      <c r="KA36">
        <v>4035.0532007170532</v>
      </c>
      <c r="KB36">
        <v>3364.0102907708178</v>
      </c>
      <c r="KC36">
        <v>2932.6773628233018</v>
      </c>
      <c r="KD36">
        <v>3116.4318012984077</v>
      </c>
      <c r="KE36">
        <v>2873.3834439033953</v>
      </c>
      <c r="KF36">
        <v>3172.0871641365547</v>
      </c>
      <c r="KG36">
        <v>3648.2385287136044</v>
      </c>
      <c r="KH36">
        <v>3305.3101181277671</v>
      </c>
      <c r="KI36">
        <v>3478.7992942998208</v>
      </c>
      <c r="KJ36">
        <v>3579.2508347005978</v>
      </c>
      <c r="KK36">
        <v>3689.8283247514205</v>
      </c>
      <c r="KL36">
        <v>3766.4337550647269</v>
      </c>
      <c r="KM36">
        <v>3615.535732978421</v>
      </c>
      <c r="KN36">
        <v>3643.965372745171</v>
      </c>
      <c r="KO36">
        <v>3500.9934060471369</v>
      </c>
      <c r="KP36">
        <f t="shared" si="0"/>
        <v>3330.5566104453551</v>
      </c>
    </row>
    <row r="37" spans="1:302" x14ac:dyDescent="0.25">
      <c r="A37" t="s">
        <v>602</v>
      </c>
      <c r="B37">
        <v>3200.3132029392236</v>
      </c>
      <c r="C37">
        <v>2731.1050281102648</v>
      </c>
      <c r="D37">
        <v>2656.9281808405976</v>
      </c>
      <c r="E37">
        <v>3018.081125797713</v>
      </c>
      <c r="F37">
        <v>3375.7968104263555</v>
      </c>
      <c r="G37">
        <v>3407.4061279881562</v>
      </c>
      <c r="H37">
        <v>3440.7640989837873</v>
      </c>
      <c r="I37">
        <v>3345.9536538306938</v>
      </c>
      <c r="J37">
        <v>3418.129536380226</v>
      </c>
      <c r="K37">
        <v>3270.7768393955957</v>
      </c>
      <c r="L37">
        <v>3263.7017867628556</v>
      </c>
      <c r="M37">
        <v>3009.6230199128559</v>
      </c>
      <c r="N37">
        <v>3153.3319671291265</v>
      </c>
      <c r="O37">
        <v>3315.9464764713202</v>
      </c>
      <c r="P37">
        <v>3161.0816247795415</v>
      </c>
      <c r="Q37">
        <v>3286.9962897548953</v>
      </c>
      <c r="R37">
        <v>3361.273752598162</v>
      </c>
      <c r="S37">
        <v>3217.1178911428997</v>
      </c>
      <c r="T37">
        <v>3147.6647544901998</v>
      </c>
      <c r="U37">
        <v>3223.5495985659463</v>
      </c>
      <c r="V37">
        <v>3169.249027288849</v>
      </c>
      <c r="W37">
        <v>3104.530158256196</v>
      </c>
      <c r="X37">
        <v>2719.9163696743885</v>
      </c>
      <c r="Y37">
        <v>2661.3773211290945</v>
      </c>
      <c r="Z37">
        <v>2854.4172760101328</v>
      </c>
      <c r="AA37">
        <v>2963.7854415783249</v>
      </c>
      <c r="AB37">
        <v>3310.582321061484</v>
      </c>
      <c r="AC37">
        <v>3323.8999079526393</v>
      </c>
      <c r="AD37">
        <v>3398.8210019109702</v>
      </c>
      <c r="AE37">
        <v>3367.4725353117424</v>
      </c>
      <c r="AF37">
        <v>3375.3199389507731</v>
      </c>
      <c r="AG37">
        <v>3310.4332747284507</v>
      </c>
      <c r="AH37">
        <v>3431.3822301729274</v>
      </c>
      <c r="AI37">
        <v>3392.4906004264194</v>
      </c>
      <c r="AJ37">
        <v>3077.0280838126282</v>
      </c>
      <c r="AK37">
        <v>2652.9193243076415</v>
      </c>
      <c r="AL37">
        <v>2622.3891042454911</v>
      </c>
      <c r="AM37">
        <v>2822.0748348621955</v>
      </c>
      <c r="AN37">
        <v>3243.2916620924361</v>
      </c>
      <c r="AO37">
        <v>3518.3574550702369</v>
      </c>
      <c r="AP37">
        <v>3478.3049841562542</v>
      </c>
      <c r="AQ37">
        <v>3489.2576679794729</v>
      </c>
      <c r="AR37">
        <v>3471.0092082504325</v>
      </c>
      <c r="AS37">
        <v>3472.812120045392</v>
      </c>
      <c r="AT37">
        <v>3324.9645373105768</v>
      </c>
      <c r="AU37">
        <v>3465.3884132304829</v>
      </c>
      <c r="AV37">
        <v>3551.6323805227798</v>
      </c>
      <c r="AW37">
        <v>3234.3387754592959</v>
      </c>
      <c r="AX37">
        <v>3210.5836419256157</v>
      </c>
      <c r="AY37">
        <v>3285.9619997659729</v>
      </c>
      <c r="AZ37">
        <v>3493.3945313386757</v>
      </c>
      <c r="BA37">
        <v>3446.8023914411579</v>
      </c>
      <c r="BB37">
        <v>3475.0751251241113</v>
      </c>
      <c r="BC37">
        <v>3377.7453718664883</v>
      </c>
      <c r="BD37">
        <v>3519.2804885074024</v>
      </c>
      <c r="BE37">
        <v>3512.8572338320159</v>
      </c>
      <c r="BF37">
        <v>3515.5933423981469</v>
      </c>
      <c r="BG37">
        <v>3577.1416110775212</v>
      </c>
      <c r="BH37">
        <v>3511.5754129599623</v>
      </c>
      <c r="BI37">
        <v>3396.7077130687812</v>
      </c>
      <c r="BJ37">
        <v>3138.1459429132478</v>
      </c>
      <c r="BK37">
        <v>3165.0796034845298</v>
      </c>
      <c r="BL37">
        <v>2485.778080636002</v>
      </c>
      <c r="BM37">
        <v>2576.5763390015459</v>
      </c>
      <c r="BN37">
        <v>2858.2052101915115</v>
      </c>
      <c r="BO37">
        <v>2908.1244149434087</v>
      </c>
      <c r="BP37">
        <v>3004.4041032907726</v>
      </c>
      <c r="BQ37">
        <v>2984.5294599018007</v>
      </c>
      <c r="BR37">
        <v>3102.4677055566949</v>
      </c>
      <c r="BS37">
        <v>3324.4665576260295</v>
      </c>
      <c r="BT37">
        <v>3265.0219894188231</v>
      </c>
      <c r="BU37">
        <v>3126.4052461775846</v>
      </c>
      <c r="BV37">
        <v>2812.8957612848321</v>
      </c>
      <c r="BW37">
        <v>2895.3521791930916</v>
      </c>
      <c r="BX37">
        <v>2813.4664836180268</v>
      </c>
      <c r="BY37">
        <v>3416.7809898762653</v>
      </c>
      <c r="BZ37">
        <v>3211.7201945239485</v>
      </c>
      <c r="CA37">
        <v>3288.2382316222365</v>
      </c>
      <c r="CB37">
        <v>3131.619519572233</v>
      </c>
      <c r="CC37">
        <v>3255.4070962321462</v>
      </c>
      <c r="CD37">
        <v>3266.7928366100305</v>
      </c>
      <c r="CE37">
        <v>3244.8173341114107</v>
      </c>
      <c r="CF37">
        <v>3152.5717408906885</v>
      </c>
      <c r="CG37">
        <v>3025.5996378424911</v>
      </c>
      <c r="CH37">
        <v>2919.2221587558961</v>
      </c>
      <c r="CI37">
        <v>2995.3489277451499</v>
      </c>
      <c r="CJ37">
        <v>2892.7510909919883</v>
      </c>
      <c r="CK37">
        <v>2985.8908243682763</v>
      </c>
      <c r="CL37">
        <v>3186.9071019296489</v>
      </c>
      <c r="CM37">
        <v>3084.1636326566277</v>
      </c>
      <c r="CN37">
        <v>3097.0243084046415</v>
      </c>
      <c r="CO37">
        <v>3224.6166262001984</v>
      </c>
      <c r="CP37">
        <v>3266.1800912160797</v>
      </c>
      <c r="CQ37">
        <v>3145.8980242286525</v>
      </c>
      <c r="CR37">
        <v>3202.4946693483753</v>
      </c>
      <c r="CS37">
        <v>2988.2649018232819</v>
      </c>
      <c r="CT37">
        <v>2948.9773679798827</v>
      </c>
      <c r="CU37">
        <v>2873.5317285203655</v>
      </c>
      <c r="CV37">
        <v>3016.5620330012453</v>
      </c>
      <c r="CW37">
        <v>3238.5268583830712</v>
      </c>
      <c r="CX37">
        <v>3273.5107794163341</v>
      </c>
      <c r="CY37">
        <v>3464.0069080274302</v>
      </c>
      <c r="CZ37">
        <v>3312.8082924808396</v>
      </c>
      <c r="DA37">
        <v>3135.9867917690171</v>
      </c>
      <c r="DB37">
        <v>3116.411893291749</v>
      </c>
      <c r="DC37">
        <v>3093.4845440494591</v>
      </c>
      <c r="DD37">
        <v>3055.33858539218</v>
      </c>
      <c r="DE37">
        <v>3137.2775899377875</v>
      </c>
      <c r="DF37">
        <v>2749.1334642183469</v>
      </c>
      <c r="DG37">
        <v>2722.1919431279621</v>
      </c>
      <c r="DH37">
        <v>2597.114747436859</v>
      </c>
      <c r="DI37">
        <v>3197.5277685144806</v>
      </c>
      <c r="DJ37">
        <v>3077.8846241718074</v>
      </c>
      <c r="DK37">
        <v>3136.582983867921</v>
      </c>
      <c r="DL37">
        <v>3176.3352700834253</v>
      </c>
      <c r="DM37">
        <v>3165.2343281450808</v>
      </c>
      <c r="DN37">
        <v>3153.9583149342047</v>
      </c>
      <c r="DO37">
        <v>2886.6794440800268</v>
      </c>
      <c r="DP37">
        <v>2955.4394305969727</v>
      </c>
      <c r="DQ37">
        <v>3042.3951630265769</v>
      </c>
      <c r="DR37">
        <v>2844.5823967406577</v>
      </c>
      <c r="DS37">
        <v>2729.173324914394</v>
      </c>
      <c r="DT37">
        <v>2714.1680168016801</v>
      </c>
      <c r="DU37">
        <v>3243.7719949046009</v>
      </c>
      <c r="DV37">
        <v>3261.748642402416</v>
      </c>
      <c r="DW37">
        <v>3240.860488721235</v>
      </c>
      <c r="DX37">
        <v>3278.4566002868487</v>
      </c>
      <c r="DY37">
        <v>3368.0620835016152</v>
      </c>
      <c r="DZ37">
        <v>3306.4818461709147</v>
      </c>
      <c r="EA37">
        <v>3099.0911388140162</v>
      </c>
      <c r="EB37">
        <v>3018.9680172768412</v>
      </c>
      <c r="EC37">
        <v>2847.6518894912679</v>
      </c>
      <c r="ED37">
        <v>2756.7927049391692</v>
      </c>
      <c r="EE37">
        <v>3024.6340551617195</v>
      </c>
      <c r="EF37">
        <v>2842.345767575323</v>
      </c>
      <c r="EG37">
        <v>3296.2657381389818</v>
      </c>
      <c r="EH37">
        <v>3309.4118157800076</v>
      </c>
      <c r="EI37">
        <v>3293.2551184878316</v>
      </c>
      <c r="EJ37">
        <v>3285.7835321916828</v>
      </c>
      <c r="EK37">
        <v>3274.9856264421896</v>
      </c>
      <c r="EL37">
        <v>3256.4805508773834</v>
      </c>
      <c r="EM37">
        <v>3119.9431104599007</v>
      </c>
      <c r="EN37">
        <v>2987.1460718380476</v>
      </c>
      <c r="EO37">
        <v>2879.5661981787184</v>
      </c>
      <c r="EP37">
        <v>2805.5617142557394</v>
      </c>
      <c r="EQ37">
        <v>2820.7328343898153</v>
      </c>
      <c r="ER37">
        <v>2886.5344420081447</v>
      </c>
      <c r="ES37">
        <v>3599.6869961354387</v>
      </c>
      <c r="ET37">
        <v>3505.1590614467204</v>
      </c>
      <c r="EU37">
        <v>3347.571817100119</v>
      </c>
      <c r="EV37">
        <v>3198.2019408433353</v>
      </c>
      <c r="EW37">
        <v>3226.6852670688122</v>
      </c>
      <c r="EX37">
        <v>3086.5697735100721</v>
      </c>
      <c r="EY37">
        <v>3147.7003577487644</v>
      </c>
      <c r="EZ37">
        <v>2725.1169452427771</v>
      </c>
      <c r="FA37">
        <v>2679.8119855259538</v>
      </c>
      <c r="FB37">
        <v>2998.6657408175111</v>
      </c>
      <c r="FC37">
        <v>2932.7684971098265</v>
      </c>
      <c r="FD37">
        <v>3084.0607366468271</v>
      </c>
      <c r="FE37">
        <v>3158.9705555650489</v>
      </c>
      <c r="FF37">
        <v>3059.6571737832187</v>
      </c>
      <c r="FG37">
        <v>3162.2566304108054</v>
      </c>
      <c r="FH37">
        <v>3214.692354409879</v>
      </c>
      <c r="FI37">
        <v>3241.0948013431062</v>
      </c>
      <c r="FJ37">
        <v>3262.5528514509992</v>
      </c>
      <c r="FK37">
        <v>3467.2618585728696</v>
      </c>
      <c r="FL37">
        <v>3245.8315166409029</v>
      </c>
      <c r="FM37">
        <v>3352.4748731278623</v>
      </c>
      <c r="FN37">
        <v>3298.3779492627573</v>
      </c>
      <c r="FO37">
        <v>3331.5683031962481</v>
      </c>
      <c r="FP37">
        <v>3581.5447588187258</v>
      </c>
      <c r="FQ37">
        <v>3479.5826186392223</v>
      </c>
      <c r="FR37">
        <v>3369.3055917339589</v>
      </c>
      <c r="FS37">
        <v>3379.4775096148487</v>
      </c>
      <c r="FT37">
        <v>3384.3825656884446</v>
      </c>
      <c r="FU37">
        <v>3425.8601981203965</v>
      </c>
      <c r="FV37">
        <v>3446.6403956194677</v>
      </c>
      <c r="FW37">
        <v>3517.0456602140384</v>
      </c>
      <c r="FX37">
        <v>3612.0243511503581</v>
      </c>
      <c r="FY37">
        <v>3516.1221513131804</v>
      </c>
      <c r="FZ37">
        <v>3354.9164972314929</v>
      </c>
      <c r="GA37">
        <v>3132.6224675742315</v>
      </c>
      <c r="GB37">
        <v>3209.9433036477722</v>
      </c>
      <c r="GC37">
        <v>3375.9094930750116</v>
      </c>
      <c r="GD37">
        <v>3289.0599809772912</v>
      </c>
      <c r="GE37">
        <v>3320.435263477113</v>
      </c>
      <c r="GF37">
        <v>3320.8724968402503</v>
      </c>
      <c r="GG37">
        <v>3275.8720874542014</v>
      </c>
      <c r="GH37">
        <v>3308.0378962630989</v>
      </c>
      <c r="GI37">
        <v>3432.049828799898</v>
      </c>
      <c r="GJ37">
        <v>3348.5564044629755</v>
      </c>
      <c r="GK37">
        <v>3239.0909030447328</v>
      </c>
      <c r="GL37">
        <v>3316.5347821994214</v>
      </c>
      <c r="GM37">
        <v>3348.2479135797776</v>
      </c>
      <c r="GN37">
        <v>3353.7039511782264</v>
      </c>
      <c r="GO37">
        <v>3446.8051732766171</v>
      </c>
      <c r="GP37">
        <v>3414.7260373746203</v>
      </c>
      <c r="GQ37">
        <v>3407.7037794883454</v>
      </c>
      <c r="GR37">
        <v>3470.6937601416139</v>
      </c>
      <c r="GS37">
        <v>3440.1502169413261</v>
      </c>
      <c r="GT37">
        <v>3453.1399778470204</v>
      </c>
      <c r="GU37">
        <v>3737.9291906241742</v>
      </c>
      <c r="GV37">
        <v>3480.4630112403147</v>
      </c>
      <c r="GW37">
        <v>3387.7119731824641</v>
      </c>
      <c r="GX37">
        <v>3575.5758645253209</v>
      </c>
      <c r="GY37">
        <v>4234.8663858923201</v>
      </c>
      <c r="GZ37">
        <v>3546.8092225109904</v>
      </c>
      <c r="HA37">
        <v>3578.4913096200485</v>
      </c>
      <c r="HB37">
        <v>3791.712070723398</v>
      </c>
      <c r="HC37">
        <v>3914.9021385093806</v>
      </c>
      <c r="HD37">
        <v>3856.1694563338788</v>
      </c>
      <c r="HE37">
        <v>3796.3541666666665</v>
      </c>
      <c r="HF37">
        <v>3800.4054775031127</v>
      </c>
      <c r="HG37">
        <v>3794.939500116795</v>
      </c>
      <c r="HH37">
        <v>3615.4247291149986</v>
      </c>
      <c r="HI37">
        <v>3546.4246586011741</v>
      </c>
      <c r="HJ37">
        <v>3725.0017533752471</v>
      </c>
      <c r="HK37">
        <v>3685.9703531944842</v>
      </c>
      <c r="HL37">
        <v>3770.5147165434246</v>
      </c>
      <c r="HM37">
        <v>3704.9702179282604</v>
      </c>
      <c r="HN37">
        <v>3784.5532730048189</v>
      </c>
      <c r="HO37">
        <v>3741.3611207194745</v>
      </c>
      <c r="HP37">
        <v>3859.5411204481788</v>
      </c>
      <c r="HQ37">
        <v>3912.1887154918886</v>
      </c>
      <c r="HR37">
        <v>3931.1691780182873</v>
      </c>
      <c r="HS37">
        <v>3926.4928831731281</v>
      </c>
      <c r="HT37">
        <v>3530.7562761394956</v>
      </c>
      <c r="HU37">
        <v>3567.9064811269423</v>
      </c>
      <c r="HV37">
        <v>4272.1579885171259</v>
      </c>
      <c r="HW37">
        <v>3719.0080523402112</v>
      </c>
      <c r="HX37">
        <v>3815.6266889206804</v>
      </c>
      <c r="HY37">
        <v>3564.0780866998011</v>
      </c>
      <c r="HZ37">
        <v>3588.5450120670362</v>
      </c>
      <c r="IA37">
        <v>3580.4149744261986</v>
      </c>
      <c r="IB37">
        <v>3650.388191996683</v>
      </c>
      <c r="IC37">
        <v>3695.1313367279936</v>
      </c>
      <c r="ID37">
        <v>3710.8104350491535</v>
      </c>
      <c r="IE37">
        <v>3612.6275880906851</v>
      </c>
      <c r="IF37">
        <v>3654.298176635376</v>
      </c>
      <c r="IG37">
        <v>3922.7411373407967</v>
      </c>
      <c r="IH37">
        <v>3910.589062959385</v>
      </c>
      <c r="II37">
        <v>3905.1955007315337</v>
      </c>
      <c r="IJ37">
        <v>3837.4648959566912</v>
      </c>
      <c r="IK37">
        <v>3820.5100752487251</v>
      </c>
      <c r="IL37">
        <v>3725.7900937322961</v>
      </c>
      <c r="IM37">
        <v>3818.26307988191</v>
      </c>
      <c r="IN37">
        <v>3714.6281781023918</v>
      </c>
      <c r="IO37">
        <v>3716.4626484432129</v>
      </c>
      <c r="IP37">
        <v>3874.3589283024116</v>
      </c>
      <c r="IQ37">
        <v>4080.3247302041345</v>
      </c>
      <c r="IR37">
        <v>4151.7286250939151</v>
      </c>
      <c r="IS37">
        <v>4013.8848312911209</v>
      </c>
      <c r="IT37">
        <v>3729.324190521229</v>
      </c>
      <c r="IU37">
        <v>3594.5078892712113</v>
      </c>
      <c r="IV37">
        <v>4088.4768713954459</v>
      </c>
      <c r="IW37">
        <v>3692.8278453866892</v>
      </c>
      <c r="IX37">
        <v>3674.6271663696007</v>
      </c>
      <c r="IY37">
        <v>3689.7342921158961</v>
      </c>
      <c r="IZ37">
        <v>3832.9457829575927</v>
      </c>
      <c r="JA37">
        <v>3593.602294921875</v>
      </c>
      <c r="JB37">
        <v>3553.5223904977479</v>
      </c>
      <c r="JC37">
        <v>4012.1556314678992</v>
      </c>
      <c r="JD37">
        <v>3985.0109190634994</v>
      </c>
      <c r="JE37">
        <v>3751.2310986078646</v>
      </c>
      <c r="JF37">
        <v>3346.1704324495422</v>
      </c>
      <c r="JG37">
        <v>3262.3997532387416</v>
      </c>
      <c r="JH37">
        <v>3714.602808756712</v>
      </c>
      <c r="JI37">
        <v>3444.0000728544364</v>
      </c>
      <c r="JJ37">
        <v>3238.20673763377</v>
      </c>
      <c r="JK37">
        <v>3462.9656577079754</v>
      </c>
      <c r="JL37">
        <v>3513.1387274467238</v>
      </c>
      <c r="JM37">
        <v>3505.9062905317769</v>
      </c>
      <c r="JN37">
        <v>3418.7831987750551</v>
      </c>
      <c r="JO37">
        <v>3440.5277247830636</v>
      </c>
      <c r="JP37">
        <v>3474.1743881118882</v>
      </c>
      <c r="JQ37">
        <v>3196.5901105493185</v>
      </c>
      <c r="JR37">
        <v>3004.9490375618234</v>
      </c>
      <c r="JS37">
        <v>2876.472974174334</v>
      </c>
      <c r="JT37">
        <v>2978.8776510655866</v>
      </c>
      <c r="JU37">
        <v>3168.8342779862933</v>
      </c>
      <c r="JV37">
        <v>3158.789367929061</v>
      </c>
      <c r="JW37">
        <v>3331.2455141058226</v>
      </c>
      <c r="JX37">
        <v>3452.5013396030404</v>
      </c>
      <c r="JY37">
        <v>3444.2630359212053</v>
      </c>
      <c r="JZ37">
        <v>3463.897286133365</v>
      </c>
      <c r="KA37">
        <v>4035.0532007170532</v>
      </c>
      <c r="KB37">
        <v>3364.0102907708178</v>
      </c>
      <c r="KC37">
        <v>2932.6773628233018</v>
      </c>
      <c r="KD37">
        <v>3116.4318012984077</v>
      </c>
      <c r="KE37">
        <v>2873.3834439033953</v>
      </c>
      <c r="KF37">
        <v>3172.0871641365547</v>
      </c>
      <c r="KG37">
        <v>3648.2385287136044</v>
      </c>
      <c r="KH37">
        <v>3305.3101181277671</v>
      </c>
      <c r="KI37">
        <v>3478.7992942998208</v>
      </c>
      <c r="KJ37">
        <v>3579.2508347005978</v>
      </c>
      <c r="KK37">
        <v>3689.8283247514205</v>
      </c>
      <c r="KL37">
        <v>3766.4337550647269</v>
      </c>
      <c r="KM37">
        <v>3615.535732978421</v>
      </c>
      <c r="KN37">
        <v>3643.965372745171</v>
      </c>
      <c r="KO37">
        <v>3500.9934060471369</v>
      </c>
      <c r="KP37">
        <f t="shared" si="0"/>
        <v>3330.5566104453551</v>
      </c>
    </row>
    <row r="38" spans="1:302" x14ac:dyDescent="0.25">
      <c r="A38" t="s">
        <v>314</v>
      </c>
      <c r="B38">
        <v>3200.3132029392236</v>
      </c>
      <c r="C38">
        <v>2731.1050281102648</v>
      </c>
      <c r="D38">
        <v>2656.9281808405976</v>
      </c>
      <c r="E38">
        <v>3018.081125797713</v>
      </c>
      <c r="F38">
        <v>3375.7968104263555</v>
      </c>
      <c r="G38">
        <v>3407.4061279881562</v>
      </c>
      <c r="H38">
        <v>3440.7640989837873</v>
      </c>
      <c r="I38">
        <v>3345.9536538306938</v>
      </c>
      <c r="J38">
        <v>3418.129536380226</v>
      </c>
      <c r="K38">
        <v>3270.7768393955957</v>
      </c>
      <c r="L38">
        <v>3263.7017867628556</v>
      </c>
      <c r="M38">
        <v>3009.6230199128559</v>
      </c>
      <c r="N38">
        <v>3153.3319671291265</v>
      </c>
      <c r="O38">
        <v>3315.9464764713202</v>
      </c>
      <c r="P38">
        <v>3161.0816247795415</v>
      </c>
      <c r="Q38">
        <v>3286.9962897548953</v>
      </c>
      <c r="R38">
        <v>3361.273752598162</v>
      </c>
      <c r="S38">
        <v>3217.1178911428997</v>
      </c>
      <c r="T38">
        <v>3147.6647544901998</v>
      </c>
      <c r="U38">
        <v>3223.5495985659463</v>
      </c>
      <c r="V38">
        <v>3169.249027288849</v>
      </c>
      <c r="W38">
        <v>3104.530158256196</v>
      </c>
      <c r="X38">
        <v>2719.9163696743885</v>
      </c>
      <c r="Y38">
        <v>2661.3773211290945</v>
      </c>
      <c r="Z38">
        <v>2854.4172760101328</v>
      </c>
      <c r="AA38">
        <v>2963.7854415783249</v>
      </c>
      <c r="AB38">
        <v>3310.582321061484</v>
      </c>
      <c r="AC38">
        <v>3323.8999079526393</v>
      </c>
      <c r="AD38">
        <v>3398.8210019109702</v>
      </c>
      <c r="AE38">
        <v>3367.4725353117424</v>
      </c>
      <c r="AF38">
        <v>3375.3199389507731</v>
      </c>
      <c r="AG38">
        <v>3310.4332747284507</v>
      </c>
      <c r="AH38">
        <v>3431.3822301729274</v>
      </c>
      <c r="AI38">
        <v>3392.4906004264194</v>
      </c>
      <c r="AJ38">
        <v>3077.0280838126282</v>
      </c>
      <c r="AK38">
        <v>2652.9193243076415</v>
      </c>
      <c r="AL38">
        <v>2622.3891042454911</v>
      </c>
      <c r="AM38">
        <v>2822.0748348621955</v>
      </c>
      <c r="AN38">
        <v>3243.2916620924361</v>
      </c>
      <c r="AO38">
        <v>3518.3574550702369</v>
      </c>
      <c r="AP38">
        <v>3478.3049841562542</v>
      </c>
      <c r="AQ38">
        <v>3489.2576679794729</v>
      </c>
      <c r="AR38">
        <v>3471.0092082504325</v>
      </c>
      <c r="AS38">
        <v>3472.812120045392</v>
      </c>
      <c r="AT38">
        <v>3324.9645373105768</v>
      </c>
      <c r="AU38">
        <v>3465.3884132304829</v>
      </c>
      <c r="AV38">
        <v>3551.6323805227798</v>
      </c>
      <c r="AW38">
        <v>3234.3387754592959</v>
      </c>
      <c r="AX38">
        <v>3210.5836419256157</v>
      </c>
      <c r="AY38">
        <v>3285.9619997659729</v>
      </c>
      <c r="AZ38">
        <v>3493.3945313386757</v>
      </c>
      <c r="BA38">
        <v>3446.8023914411579</v>
      </c>
      <c r="BB38">
        <v>3475.0751251241113</v>
      </c>
      <c r="BC38">
        <v>3377.7453718664883</v>
      </c>
      <c r="BD38">
        <v>3519.2804885074024</v>
      </c>
      <c r="BE38">
        <v>3512.8572338320159</v>
      </c>
      <c r="BF38">
        <v>3515.5933423981469</v>
      </c>
      <c r="BG38">
        <v>3577.1416110775212</v>
      </c>
      <c r="BH38">
        <v>3511.5754129599623</v>
      </c>
      <c r="BI38">
        <v>3396.7077130687812</v>
      </c>
      <c r="BJ38">
        <v>3138.1459429132478</v>
      </c>
      <c r="BK38">
        <v>3165.0796034845298</v>
      </c>
      <c r="BL38">
        <v>2485.778080636002</v>
      </c>
      <c r="BM38">
        <v>2576.5763390015459</v>
      </c>
      <c r="BN38">
        <v>2858.2052101915115</v>
      </c>
      <c r="BO38">
        <v>2908.1244149434087</v>
      </c>
      <c r="BP38">
        <v>3004.4041032907726</v>
      </c>
      <c r="BQ38">
        <v>2984.5294599018007</v>
      </c>
      <c r="BR38">
        <v>3102.4677055566949</v>
      </c>
      <c r="BS38">
        <v>3324.4665576260295</v>
      </c>
      <c r="BT38">
        <v>3265.0219894188231</v>
      </c>
      <c r="BU38">
        <v>3126.4052461775846</v>
      </c>
      <c r="BV38">
        <v>2812.8957612848321</v>
      </c>
      <c r="BW38">
        <v>2895.3521791930916</v>
      </c>
      <c r="BX38">
        <v>2813.4664836180268</v>
      </c>
      <c r="BY38">
        <v>3416.7809898762653</v>
      </c>
      <c r="BZ38">
        <v>3211.7201945239485</v>
      </c>
      <c r="CA38">
        <v>3288.2382316222365</v>
      </c>
      <c r="CB38">
        <v>3131.619519572233</v>
      </c>
      <c r="CC38">
        <v>3255.4070962321462</v>
      </c>
      <c r="CD38">
        <v>3266.7928366100305</v>
      </c>
      <c r="CE38">
        <v>3244.8173341114107</v>
      </c>
      <c r="CF38">
        <v>3152.5717408906885</v>
      </c>
      <c r="CG38">
        <v>3025.5996378424911</v>
      </c>
      <c r="CH38">
        <v>2919.2221587558961</v>
      </c>
      <c r="CI38">
        <v>2995.3489277451499</v>
      </c>
      <c r="CJ38">
        <v>2892.7510909919883</v>
      </c>
      <c r="CK38">
        <v>2985.8908243682763</v>
      </c>
      <c r="CL38">
        <v>3186.9071019296489</v>
      </c>
      <c r="CM38">
        <v>3084.1636326566277</v>
      </c>
      <c r="CN38">
        <v>3097.0243084046415</v>
      </c>
      <c r="CO38">
        <v>3224.6166262001984</v>
      </c>
      <c r="CP38">
        <v>3266.1800912160797</v>
      </c>
      <c r="CQ38">
        <v>3145.8980242286525</v>
      </c>
      <c r="CR38">
        <v>3202.4946693483753</v>
      </c>
      <c r="CS38">
        <v>2988.2649018232819</v>
      </c>
      <c r="CT38">
        <v>2948.9773679798827</v>
      </c>
      <c r="CU38">
        <v>2873.5317285203655</v>
      </c>
      <c r="CV38">
        <v>3016.5620330012453</v>
      </c>
      <c r="CW38">
        <v>3238.5268583830712</v>
      </c>
      <c r="CX38">
        <v>3273.5107794163341</v>
      </c>
      <c r="CY38">
        <v>3464.0069080274302</v>
      </c>
      <c r="CZ38">
        <v>3312.8082924808396</v>
      </c>
      <c r="DA38">
        <v>3135.9867917690171</v>
      </c>
      <c r="DB38">
        <v>3116.411893291749</v>
      </c>
      <c r="DC38">
        <v>3093.4845440494591</v>
      </c>
      <c r="DD38">
        <v>3055.33858539218</v>
      </c>
      <c r="DE38">
        <v>3137.2775899377875</v>
      </c>
      <c r="DF38">
        <v>2749.1334642183469</v>
      </c>
      <c r="DG38">
        <v>2722.1919431279621</v>
      </c>
      <c r="DH38">
        <v>2597.114747436859</v>
      </c>
      <c r="DI38">
        <v>3197.5277685144806</v>
      </c>
      <c r="DJ38">
        <v>3077.8846241718074</v>
      </c>
      <c r="DK38">
        <v>3136.582983867921</v>
      </c>
      <c r="DL38">
        <v>3176.3352700834253</v>
      </c>
      <c r="DM38">
        <v>3165.2343281450808</v>
      </c>
      <c r="DN38">
        <v>3153.9583149342047</v>
      </c>
      <c r="DO38">
        <v>2886.6794440800268</v>
      </c>
      <c r="DP38">
        <v>2955.4394305969727</v>
      </c>
      <c r="DQ38">
        <v>3042.3951630265769</v>
      </c>
      <c r="DR38">
        <v>2844.5823967406577</v>
      </c>
      <c r="DS38">
        <v>2729.173324914394</v>
      </c>
      <c r="DT38">
        <v>2714.1680168016801</v>
      </c>
      <c r="DU38">
        <v>3243.7719949046009</v>
      </c>
      <c r="DV38">
        <v>3261.748642402416</v>
      </c>
      <c r="DW38">
        <v>3240.860488721235</v>
      </c>
      <c r="DX38">
        <v>3278.4566002868487</v>
      </c>
      <c r="DY38">
        <v>3368.0620835016152</v>
      </c>
      <c r="DZ38">
        <v>3306.4818461709147</v>
      </c>
      <c r="EA38">
        <v>3099.0911388140162</v>
      </c>
      <c r="EB38">
        <v>3018.9680172768412</v>
      </c>
      <c r="EC38">
        <v>2847.6518894912679</v>
      </c>
      <c r="ED38">
        <v>2756.7927049391692</v>
      </c>
      <c r="EE38">
        <v>3024.6340551617195</v>
      </c>
      <c r="EF38">
        <v>2842.345767575323</v>
      </c>
      <c r="EG38">
        <v>3296.2657381389818</v>
      </c>
      <c r="EH38">
        <v>3309.4118157800076</v>
      </c>
      <c r="EI38">
        <v>3293.2551184878316</v>
      </c>
      <c r="EJ38">
        <v>3285.7835321916828</v>
      </c>
      <c r="EK38">
        <v>3274.9856264421896</v>
      </c>
      <c r="EL38">
        <v>3256.4805508773834</v>
      </c>
      <c r="EM38">
        <v>3119.9431104599007</v>
      </c>
      <c r="EN38">
        <v>2987.1460718380476</v>
      </c>
      <c r="EO38">
        <v>2879.5661981787184</v>
      </c>
      <c r="EP38">
        <v>2805.5617142557394</v>
      </c>
      <c r="EQ38">
        <v>2820.7328343898153</v>
      </c>
      <c r="ER38">
        <v>2886.5344420081447</v>
      </c>
      <c r="ES38">
        <v>3599.6869961354387</v>
      </c>
      <c r="ET38">
        <v>3505.1590614467204</v>
      </c>
      <c r="EU38">
        <v>3347.571817100119</v>
      </c>
      <c r="EV38">
        <v>3198.2019408433353</v>
      </c>
      <c r="EW38">
        <v>3226.6852670688122</v>
      </c>
      <c r="EX38">
        <v>3086.5697735100721</v>
      </c>
      <c r="EY38">
        <v>3147.7003577487644</v>
      </c>
      <c r="EZ38">
        <v>2725.1169452427771</v>
      </c>
      <c r="FA38">
        <v>2679.8119855259538</v>
      </c>
      <c r="FB38">
        <v>2998.6657408175111</v>
      </c>
      <c r="FC38">
        <v>2932.7684971098265</v>
      </c>
      <c r="FD38">
        <v>3084.0607366468271</v>
      </c>
      <c r="FE38">
        <v>3158.9705555650489</v>
      </c>
      <c r="FF38">
        <v>3059.6571737832187</v>
      </c>
      <c r="FG38">
        <v>3162.2566304108054</v>
      </c>
      <c r="FH38">
        <v>3214.692354409879</v>
      </c>
      <c r="FI38">
        <v>3241.0948013431062</v>
      </c>
      <c r="FJ38">
        <v>3262.5528514509992</v>
      </c>
      <c r="FK38">
        <v>3467.2618585728696</v>
      </c>
      <c r="FL38">
        <v>3245.8315166409029</v>
      </c>
      <c r="FM38">
        <v>3352.4748731278623</v>
      </c>
      <c r="FN38">
        <v>3298.3779492627573</v>
      </c>
      <c r="FO38">
        <v>3331.5683031962481</v>
      </c>
      <c r="FP38">
        <v>3581.5447588187258</v>
      </c>
      <c r="FQ38">
        <v>3479.5826186392223</v>
      </c>
      <c r="FR38">
        <v>3369.3055917339589</v>
      </c>
      <c r="FS38">
        <v>3379.4775096148487</v>
      </c>
      <c r="FT38">
        <v>3384.3825656884446</v>
      </c>
      <c r="FU38">
        <v>3425.8601981203965</v>
      </c>
      <c r="FV38">
        <v>3446.6403956194677</v>
      </c>
      <c r="FW38">
        <v>3517.0456602140384</v>
      </c>
      <c r="FX38">
        <v>3612.0243511503581</v>
      </c>
      <c r="FY38">
        <v>3516.1221513131804</v>
      </c>
      <c r="FZ38">
        <v>3354.9164972314929</v>
      </c>
      <c r="GA38">
        <v>3132.6224675742315</v>
      </c>
      <c r="GB38">
        <v>3209.9433036477722</v>
      </c>
      <c r="GC38">
        <v>3375.9094930750116</v>
      </c>
      <c r="GD38">
        <v>3289.0599809772912</v>
      </c>
      <c r="GE38">
        <v>3320.435263477113</v>
      </c>
      <c r="GF38">
        <v>3320.8724968402503</v>
      </c>
      <c r="GG38">
        <v>3275.8720874542014</v>
      </c>
      <c r="GH38">
        <v>3308.0378962630989</v>
      </c>
      <c r="GI38">
        <v>3432.049828799898</v>
      </c>
      <c r="GJ38">
        <v>3348.5564044629755</v>
      </c>
      <c r="GK38">
        <v>3239.0909030447328</v>
      </c>
      <c r="GL38">
        <v>3316.5347821994214</v>
      </c>
      <c r="GM38">
        <v>3348.2479135797776</v>
      </c>
      <c r="GN38">
        <v>3353.7039511782264</v>
      </c>
      <c r="GO38">
        <v>3446.8051732766171</v>
      </c>
      <c r="GP38">
        <v>3414.7260373746203</v>
      </c>
      <c r="GQ38">
        <v>3407.7037794883454</v>
      </c>
      <c r="GR38">
        <v>3470.6937601416139</v>
      </c>
      <c r="GS38">
        <v>3440.1502169413261</v>
      </c>
      <c r="GT38">
        <v>3453.1399778470204</v>
      </c>
      <c r="GU38">
        <v>3737.9291906241742</v>
      </c>
      <c r="GV38">
        <v>3480.4630112403147</v>
      </c>
      <c r="GW38">
        <v>3387.7119731824641</v>
      </c>
      <c r="GX38">
        <v>3575.5758645253209</v>
      </c>
      <c r="GY38">
        <v>4234.8663858923201</v>
      </c>
      <c r="GZ38">
        <v>3546.8092225109904</v>
      </c>
      <c r="HA38">
        <v>3578.4913096200485</v>
      </c>
      <c r="HB38">
        <v>3791.712070723398</v>
      </c>
      <c r="HC38">
        <v>3914.9021385093806</v>
      </c>
      <c r="HD38">
        <v>3856.1694563338788</v>
      </c>
      <c r="HE38">
        <v>3796.3541666666665</v>
      </c>
      <c r="HF38">
        <v>3800.4054775031127</v>
      </c>
      <c r="HG38">
        <v>3794.939500116795</v>
      </c>
      <c r="HH38">
        <v>3615.4247291149986</v>
      </c>
      <c r="HI38">
        <v>3546.4246586011741</v>
      </c>
      <c r="HJ38">
        <v>3725.0017533752471</v>
      </c>
      <c r="HK38">
        <v>3685.9703531944842</v>
      </c>
      <c r="HL38">
        <v>3770.5147165434246</v>
      </c>
      <c r="HM38">
        <v>3704.9702179282604</v>
      </c>
      <c r="HN38">
        <v>3784.5532730048189</v>
      </c>
      <c r="HO38">
        <v>3741.3611207194745</v>
      </c>
      <c r="HP38">
        <v>3859.5411204481788</v>
      </c>
      <c r="HQ38">
        <v>3912.1887154918886</v>
      </c>
      <c r="HR38">
        <v>3931.1691780182873</v>
      </c>
      <c r="HS38">
        <v>3926.4928831731281</v>
      </c>
      <c r="HT38">
        <v>3530.7562761394956</v>
      </c>
      <c r="HU38">
        <v>3567.9064811269423</v>
      </c>
      <c r="HV38">
        <v>4272.1579885171259</v>
      </c>
      <c r="HW38">
        <v>3719.0080523402112</v>
      </c>
      <c r="HX38">
        <v>3815.6266889206804</v>
      </c>
      <c r="HY38">
        <v>3564.0780866998011</v>
      </c>
      <c r="HZ38">
        <v>3588.5450120670362</v>
      </c>
      <c r="IA38">
        <v>3580.4149744261986</v>
      </c>
      <c r="IB38">
        <v>3650.388191996683</v>
      </c>
      <c r="IC38">
        <v>3695.1313367279936</v>
      </c>
      <c r="ID38">
        <v>3710.8104350491535</v>
      </c>
      <c r="IE38">
        <v>3612.6275880906851</v>
      </c>
      <c r="IF38">
        <v>3654.298176635376</v>
      </c>
      <c r="IG38">
        <v>3922.7411373407967</v>
      </c>
      <c r="IH38">
        <v>3910.589062959385</v>
      </c>
      <c r="II38">
        <v>3905.1955007315337</v>
      </c>
      <c r="IJ38">
        <v>3837.4648959566912</v>
      </c>
      <c r="IK38">
        <v>3820.5100752487251</v>
      </c>
      <c r="IL38">
        <v>3725.7900937322961</v>
      </c>
      <c r="IM38">
        <v>3818.26307988191</v>
      </c>
      <c r="IN38">
        <v>3714.6281781023918</v>
      </c>
      <c r="IO38">
        <v>3716.4626484432129</v>
      </c>
      <c r="IP38">
        <v>3874.3589283024116</v>
      </c>
      <c r="IQ38">
        <v>4080.3247302041345</v>
      </c>
      <c r="IR38">
        <v>4151.7286250939151</v>
      </c>
      <c r="IS38">
        <v>4013.8848312911209</v>
      </c>
      <c r="IT38">
        <v>3729.324190521229</v>
      </c>
      <c r="IU38">
        <v>3594.5078892712113</v>
      </c>
      <c r="IV38">
        <v>4088.4768713954459</v>
      </c>
      <c r="IW38">
        <v>3692.8278453866892</v>
      </c>
      <c r="IX38">
        <v>3674.6271663696007</v>
      </c>
      <c r="IY38">
        <v>3689.7342921158961</v>
      </c>
      <c r="IZ38">
        <v>3832.9457829575927</v>
      </c>
      <c r="JA38">
        <v>3593.602294921875</v>
      </c>
      <c r="JB38">
        <v>3553.5223904977479</v>
      </c>
      <c r="JC38">
        <v>4012.1556314678992</v>
      </c>
      <c r="JD38">
        <v>3985.0109190634994</v>
      </c>
      <c r="JE38">
        <v>3751.2310986078646</v>
      </c>
      <c r="JF38">
        <v>3346.1704324495422</v>
      </c>
      <c r="JG38">
        <v>3262.3997532387416</v>
      </c>
      <c r="JH38">
        <v>3714.602808756712</v>
      </c>
      <c r="JI38">
        <v>3444.0000728544364</v>
      </c>
      <c r="JJ38">
        <v>3238.20673763377</v>
      </c>
      <c r="JK38">
        <v>3462.9656577079754</v>
      </c>
      <c r="JL38">
        <v>3513.1387274467238</v>
      </c>
      <c r="JM38">
        <v>3505.9062905317769</v>
      </c>
      <c r="JN38">
        <v>3418.7831987750551</v>
      </c>
      <c r="JO38">
        <v>3440.5277247830636</v>
      </c>
      <c r="JP38">
        <v>3474.1743881118882</v>
      </c>
      <c r="JQ38">
        <v>3196.5901105493185</v>
      </c>
      <c r="JR38">
        <v>3004.9490375618234</v>
      </c>
      <c r="JS38">
        <v>2876.472974174334</v>
      </c>
      <c r="JT38">
        <v>2978.8776510655866</v>
      </c>
      <c r="JU38">
        <v>3168.8342779862933</v>
      </c>
      <c r="JV38">
        <v>3158.789367929061</v>
      </c>
      <c r="JW38">
        <v>3331.2455141058226</v>
      </c>
      <c r="JX38">
        <v>3452.5013396030404</v>
      </c>
      <c r="JY38">
        <v>3444.2630359212053</v>
      </c>
      <c r="JZ38">
        <v>3463.897286133365</v>
      </c>
      <c r="KA38">
        <v>4035.0532007170532</v>
      </c>
      <c r="KB38">
        <v>3364.0102907708178</v>
      </c>
      <c r="KC38">
        <v>2932.6773628233018</v>
      </c>
      <c r="KD38">
        <v>3116.4318012984077</v>
      </c>
      <c r="KE38">
        <v>2873.3834439033953</v>
      </c>
      <c r="KF38">
        <v>3172.0871641365547</v>
      </c>
      <c r="KG38">
        <v>3648.2385287136044</v>
      </c>
      <c r="KH38">
        <v>3305.3101181277671</v>
      </c>
      <c r="KI38">
        <v>3478.7992942998208</v>
      </c>
      <c r="KJ38">
        <v>3579.2508347005978</v>
      </c>
      <c r="KK38">
        <v>3689.8283247514205</v>
      </c>
      <c r="KL38">
        <v>3766.4337550647269</v>
      </c>
      <c r="KM38">
        <v>3615.535732978421</v>
      </c>
      <c r="KN38">
        <v>3643.965372745171</v>
      </c>
      <c r="KO38">
        <v>3500.9934060471369</v>
      </c>
      <c r="KP38">
        <f t="shared" si="0"/>
        <v>3330.5566104453551</v>
      </c>
    </row>
    <row r="39" spans="1:302" x14ac:dyDescent="0.25">
      <c r="A39" t="s">
        <v>603</v>
      </c>
      <c r="B39">
        <v>3200.3132029392236</v>
      </c>
      <c r="C39">
        <v>2731.1050281102648</v>
      </c>
      <c r="D39">
        <v>2656.9281808405976</v>
      </c>
      <c r="E39">
        <v>3018.081125797713</v>
      </c>
      <c r="F39">
        <v>3375.7968104263555</v>
      </c>
      <c r="G39">
        <v>3407.4061279881562</v>
      </c>
      <c r="H39">
        <v>3440.7640989837873</v>
      </c>
      <c r="I39">
        <v>3345.9536538306938</v>
      </c>
      <c r="J39">
        <v>3418.129536380226</v>
      </c>
      <c r="K39">
        <v>3270.7768393955957</v>
      </c>
      <c r="L39">
        <v>3263.7017867628556</v>
      </c>
      <c r="M39">
        <v>3009.6230199128559</v>
      </c>
      <c r="N39">
        <v>3153.3319671291265</v>
      </c>
      <c r="O39">
        <v>3315.9464764713202</v>
      </c>
      <c r="P39">
        <v>3161.0816247795415</v>
      </c>
      <c r="Q39">
        <v>3286.9962897548953</v>
      </c>
      <c r="R39">
        <v>3361.273752598162</v>
      </c>
      <c r="S39">
        <v>3217.1178911428997</v>
      </c>
      <c r="T39">
        <v>3147.6647544901998</v>
      </c>
      <c r="U39">
        <v>3223.5495985659463</v>
      </c>
      <c r="V39">
        <v>3169.249027288849</v>
      </c>
      <c r="W39">
        <v>3104.530158256196</v>
      </c>
      <c r="X39">
        <v>2719.9163696743885</v>
      </c>
      <c r="Y39">
        <v>2661.3773211290945</v>
      </c>
      <c r="Z39">
        <v>2854.4172760101328</v>
      </c>
      <c r="AA39">
        <v>2963.7854415783249</v>
      </c>
      <c r="AB39">
        <v>3310.582321061484</v>
      </c>
      <c r="AC39">
        <v>3323.8999079526393</v>
      </c>
      <c r="AD39">
        <v>3398.8210019109702</v>
      </c>
      <c r="AE39">
        <v>3367.4725353117424</v>
      </c>
      <c r="AF39">
        <v>3375.3199389507731</v>
      </c>
      <c r="AG39">
        <v>3310.4332747284507</v>
      </c>
      <c r="AH39">
        <v>3431.3822301729274</v>
      </c>
      <c r="AI39">
        <v>3392.4906004264194</v>
      </c>
      <c r="AJ39">
        <v>3077.0280838126282</v>
      </c>
      <c r="AK39">
        <v>2652.9193243076415</v>
      </c>
      <c r="AL39">
        <v>2622.3891042454911</v>
      </c>
      <c r="AM39">
        <v>2822.0748348621955</v>
      </c>
      <c r="AN39">
        <v>3243.2916620924361</v>
      </c>
      <c r="AO39">
        <v>3518.3574550702369</v>
      </c>
      <c r="AP39">
        <v>3478.3049841562542</v>
      </c>
      <c r="AQ39">
        <v>3489.2576679794729</v>
      </c>
      <c r="AR39">
        <v>3471.0092082504325</v>
      </c>
      <c r="AS39">
        <v>3472.812120045392</v>
      </c>
      <c r="AT39">
        <v>3324.9645373105768</v>
      </c>
      <c r="AU39">
        <v>3465.3884132304829</v>
      </c>
      <c r="AV39">
        <v>3551.6323805227798</v>
      </c>
      <c r="AW39">
        <v>3234.3387754592959</v>
      </c>
      <c r="AX39">
        <v>3210.5836419256157</v>
      </c>
      <c r="AY39">
        <v>3285.9619997659729</v>
      </c>
      <c r="AZ39">
        <v>3493.3945313386757</v>
      </c>
      <c r="BA39">
        <v>3446.8023914411579</v>
      </c>
      <c r="BB39">
        <v>3475.0751251241113</v>
      </c>
      <c r="BC39">
        <v>3377.7453718664883</v>
      </c>
      <c r="BD39">
        <v>3519.2804885074024</v>
      </c>
      <c r="BE39">
        <v>3512.8572338320159</v>
      </c>
      <c r="BF39">
        <v>3515.5933423981469</v>
      </c>
      <c r="BG39">
        <v>3577.1416110775212</v>
      </c>
      <c r="BH39">
        <v>3511.5754129599623</v>
      </c>
      <c r="BI39">
        <v>3396.7077130687812</v>
      </c>
      <c r="BJ39">
        <v>3138.1459429132478</v>
      </c>
      <c r="BK39">
        <v>3165.0796034845298</v>
      </c>
      <c r="BL39">
        <v>2485.778080636002</v>
      </c>
      <c r="BM39">
        <v>2576.5763390015459</v>
      </c>
      <c r="BN39">
        <v>2858.2052101915115</v>
      </c>
      <c r="BO39">
        <v>2908.1244149434087</v>
      </c>
      <c r="BP39">
        <v>3004.4041032907726</v>
      </c>
      <c r="BQ39">
        <v>2984.5294599018007</v>
      </c>
      <c r="BR39">
        <v>3102.4677055566949</v>
      </c>
      <c r="BS39">
        <v>3324.4665576260295</v>
      </c>
      <c r="BT39">
        <v>3265.0219894188231</v>
      </c>
      <c r="BU39">
        <v>3126.4052461775846</v>
      </c>
      <c r="BV39">
        <v>2812.8957612848321</v>
      </c>
      <c r="BW39">
        <v>2895.3521791930916</v>
      </c>
      <c r="BX39">
        <v>2813.4664836180268</v>
      </c>
      <c r="BY39">
        <v>3416.7809898762653</v>
      </c>
      <c r="BZ39">
        <v>3211.7201945239485</v>
      </c>
      <c r="CA39">
        <v>3288.2382316222365</v>
      </c>
      <c r="CB39">
        <v>3131.619519572233</v>
      </c>
      <c r="CC39">
        <v>3255.4070962321462</v>
      </c>
      <c r="CD39">
        <v>3266.7928366100305</v>
      </c>
      <c r="CE39">
        <v>3244.8173341114107</v>
      </c>
      <c r="CF39">
        <v>3152.5717408906885</v>
      </c>
      <c r="CG39">
        <v>3025.5996378424911</v>
      </c>
      <c r="CH39">
        <v>2919.2221587558961</v>
      </c>
      <c r="CI39">
        <v>2995.3489277451499</v>
      </c>
      <c r="CJ39">
        <v>2892.7510909919883</v>
      </c>
      <c r="CK39">
        <v>2985.8908243682763</v>
      </c>
      <c r="CL39">
        <v>3186.9071019296489</v>
      </c>
      <c r="CM39">
        <v>3084.1636326566277</v>
      </c>
      <c r="CN39">
        <v>3097.0243084046415</v>
      </c>
      <c r="CO39">
        <v>3224.6166262001984</v>
      </c>
      <c r="CP39">
        <v>3266.1800912160797</v>
      </c>
      <c r="CQ39">
        <v>3145.8980242286525</v>
      </c>
      <c r="CR39">
        <v>3202.4946693483753</v>
      </c>
      <c r="CS39">
        <v>2988.2649018232819</v>
      </c>
      <c r="CT39">
        <v>2948.9773679798827</v>
      </c>
      <c r="CU39">
        <v>2873.5317285203655</v>
      </c>
      <c r="CV39">
        <v>3016.5620330012453</v>
      </c>
      <c r="CW39">
        <v>3238.5268583830712</v>
      </c>
      <c r="CX39">
        <v>3273.5107794163341</v>
      </c>
      <c r="CY39">
        <v>3464.0069080274302</v>
      </c>
      <c r="CZ39">
        <v>3312.8082924808396</v>
      </c>
      <c r="DA39">
        <v>3135.9867917690171</v>
      </c>
      <c r="DB39">
        <v>3116.411893291749</v>
      </c>
      <c r="DC39">
        <v>3093.4845440494591</v>
      </c>
      <c r="DD39">
        <v>3055.33858539218</v>
      </c>
      <c r="DE39">
        <v>3137.2775899377875</v>
      </c>
      <c r="DF39">
        <v>2749.1334642183469</v>
      </c>
      <c r="DG39">
        <v>2722.1919431279621</v>
      </c>
      <c r="DH39">
        <v>2597.114747436859</v>
      </c>
      <c r="DI39">
        <v>3197.5277685144806</v>
      </c>
      <c r="DJ39">
        <v>3077.8846241718074</v>
      </c>
      <c r="DK39">
        <v>3136.582983867921</v>
      </c>
      <c r="DL39">
        <v>3176.3352700834253</v>
      </c>
      <c r="DM39">
        <v>3165.2343281450808</v>
      </c>
      <c r="DN39">
        <v>3153.9583149342047</v>
      </c>
      <c r="DO39">
        <v>2886.6794440800268</v>
      </c>
      <c r="DP39">
        <v>2955.4394305969727</v>
      </c>
      <c r="DQ39">
        <v>3042.3951630265769</v>
      </c>
      <c r="DR39">
        <v>2844.5823967406577</v>
      </c>
      <c r="DS39">
        <v>2729.173324914394</v>
      </c>
      <c r="DT39">
        <v>2714.1680168016801</v>
      </c>
      <c r="DU39">
        <v>3243.7719949046009</v>
      </c>
      <c r="DV39">
        <v>3261.748642402416</v>
      </c>
      <c r="DW39">
        <v>3240.860488721235</v>
      </c>
      <c r="DX39">
        <v>3278.4566002868487</v>
      </c>
      <c r="DY39">
        <v>3368.0620835016152</v>
      </c>
      <c r="DZ39">
        <v>3306.4818461709147</v>
      </c>
      <c r="EA39">
        <v>3099.0911388140162</v>
      </c>
      <c r="EB39">
        <v>3018.9680172768412</v>
      </c>
      <c r="EC39">
        <v>2847.6518894912679</v>
      </c>
      <c r="ED39">
        <v>2756.7927049391692</v>
      </c>
      <c r="EE39">
        <v>3024.6340551617195</v>
      </c>
      <c r="EF39">
        <v>2842.345767575323</v>
      </c>
      <c r="EG39">
        <v>3296.2657381389818</v>
      </c>
      <c r="EH39">
        <v>3309.4118157800076</v>
      </c>
      <c r="EI39">
        <v>3293.2551184878316</v>
      </c>
      <c r="EJ39">
        <v>3285.7835321916828</v>
      </c>
      <c r="EK39">
        <v>3274.9856264421896</v>
      </c>
      <c r="EL39">
        <v>3256.4805508773834</v>
      </c>
      <c r="EM39">
        <v>3119.9431104599007</v>
      </c>
      <c r="EN39">
        <v>2987.1460718380476</v>
      </c>
      <c r="EO39">
        <v>2879.5661981787184</v>
      </c>
      <c r="EP39">
        <v>2805.5617142557394</v>
      </c>
      <c r="EQ39">
        <v>2820.7328343898153</v>
      </c>
      <c r="ER39">
        <v>2886.5344420081447</v>
      </c>
      <c r="ES39">
        <v>3599.6869961354387</v>
      </c>
      <c r="ET39">
        <v>3505.1590614467204</v>
      </c>
      <c r="EU39">
        <v>3347.571817100119</v>
      </c>
      <c r="EV39">
        <v>3198.2019408433353</v>
      </c>
      <c r="EW39">
        <v>3226.6852670688122</v>
      </c>
      <c r="EX39">
        <v>3086.5697735100721</v>
      </c>
      <c r="EY39">
        <v>3147.7003577487644</v>
      </c>
      <c r="EZ39">
        <v>2725.1169452427771</v>
      </c>
      <c r="FA39">
        <v>2679.8119855259538</v>
      </c>
      <c r="FB39">
        <v>2998.6657408175111</v>
      </c>
      <c r="FC39">
        <v>2932.7684971098265</v>
      </c>
      <c r="FD39">
        <v>3084.0607366468271</v>
      </c>
      <c r="FE39">
        <v>3158.9705555650489</v>
      </c>
      <c r="FF39">
        <v>3059.6571737832187</v>
      </c>
      <c r="FG39">
        <v>3162.2566304108054</v>
      </c>
      <c r="FH39">
        <v>3214.692354409879</v>
      </c>
      <c r="FI39">
        <v>3241.0948013431062</v>
      </c>
      <c r="FJ39">
        <v>3262.5528514509992</v>
      </c>
      <c r="FK39">
        <v>3467.2618585728696</v>
      </c>
      <c r="FL39">
        <v>3245.8315166409029</v>
      </c>
      <c r="FM39">
        <v>3352.4748731278623</v>
      </c>
      <c r="FN39">
        <v>3298.3779492627573</v>
      </c>
      <c r="FO39">
        <v>3331.5683031962481</v>
      </c>
      <c r="FP39">
        <v>3581.5447588187258</v>
      </c>
      <c r="FQ39">
        <v>3479.5826186392223</v>
      </c>
      <c r="FR39">
        <v>3369.3055917339589</v>
      </c>
      <c r="FS39">
        <v>3379.4775096148487</v>
      </c>
      <c r="FT39">
        <v>3384.3825656884446</v>
      </c>
      <c r="FU39">
        <v>3425.8601981203965</v>
      </c>
      <c r="FV39">
        <v>3446.6403956194677</v>
      </c>
      <c r="FW39">
        <v>3517.0456602140384</v>
      </c>
      <c r="FX39">
        <v>3612.0243511503581</v>
      </c>
      <c r="FY39">
        <v>3516.1221513131804</v>
      </c>
      <c r="FZ39">
        <v>3354.9164972314929</v>
      </c>
      <c r="GA39">
        <v>3132.6224675742315</v>
      </c>
      <c r="GB39">
        <v>3209.9433036477722</v>
      </c>
      <c r="GC39">
        <v>3375.9094930750116</v>
      </c>
      <c r="GD39">
        <v>3289.0599809772912</v>
      </c>
      <c r="GE39">
        <v>3320.435263477113</v>
      </c>
      <c r="GF39">
        <v>3320.8724968402503</v>
      </c>
      <c r="GG39">
        <v>3275.8720874542014</v>
      </c>
      <c r="GH39">
        <v>3308.0378962630989</v>
      </c>
      <c r="GI39">
        <v>3432.049828799898</v>
      </c>
      <c r="GJ39">
        <v>3348.5564044629755</v>
      </c>
      <c r="GK39">
        <v>3239.0909030447328</v>
      </c>
      <c r="GL39">
        <v>3316.5347821994214</v>
      </c>
      <c r="GM39">
        <v>3348.2479135797776</v>
      </c>
      <c r="GN39">
        <v>3353.7039511782264</v>
      </c>
      <c r="GO39">
        <v>3446.8051732766171</v>
      </c>
      <c r="GP39">
        <v>3414.7260373746203</v>
      </c>
      <c r="GQ39">
        <v>3407.7037794883454</v>
      </c>
      <c r="GR39">
        <v>3470.6937601416139</v>
      </c>
      <c r="GS39">
        <v>3440.1502169413261</v>
      </c>
      <c r="GT39">
        <v>3453.1399778470204</v>
      </c>
      <c r="GU39">
        <v>3737.9291906241742</v>
      </c>
      <c r="GV39">
        <v>3480.4630112403147</v>
      </c>
      <c r="GW39">
        <v>3387.7119731824641</v>
      </c>
      <c r="GX39">
        <v>3575.5758645253209</v>
      </c>
      <c r="GY39">
        <v>4234.8663858923201</v>
      </c>
      <c r="GZ39">
        <v>3546.8092225109904</v>
      </c>
      <c r="HA39">
        <v>3578.4913096200485</v>
      </c>
      <c r="HB39">
        <v>3791.712070723398</v>
      </c>
      <c r="HC39">
        <v>3914.9021385093806</v>
      </c>
      <c r="HD39">
        <v>3856.1694563338788</v>
      </c>
      <c r="HE39">
        <v>3796.3541666666665</v>
      </c>
      <c r="HF39">
        <v>3800.4054775031127</v>
      </c>
      <c r="HG39">
        <v>3794.939500116795</v>
      </c>
      <c r="HH39">
        <v>3615.4247291149986</v>
      </c>
      <c r="HI39">
        <v>3546.4246586011741</v>
      </c>
      <c r="HJ39">
        <v>3725.0017533752471</v>
      </c>
      <c r="HK39">
        <v>3685.9703531944842</v>
      </c>
      <c r="HL39">
        <v>3770.5147165434246</v>
      </c>
      <c r="HM39">
        <v>3704.9702179282604</v>
      </c>
      <c r="HN39">
        <v>3784.5532730048189</v>
      </c>
      <c r="HO39">
        <v>3741.3611207194745</v>
      </c>
      <c r="HP39">
        <v>3859.5411204481788</v>
      </c>
      <c r="HQ39">
        <v>3912.1887154918886</v>
      </c>
      <c r="HR39">
        <v>3931.1691780182873</v>
      </c>
      <c r="HS39">
        <v>3926.4928831731281</v>
      </c>
      <c r="HT39">
        <v>3530.7562761394956</v>
      </c>
      <c r="HU39">
        <v>3567.9064811269423</v>
      </c>
      <c r="HV39">
        <v>4272.1579885171259</v>
      </c>
      <c r="HW39">
        <v>3719.0080523402112</v>
      </c>
      <c r="HX39">
        <v>3815.6266889206804</v>
      </c>
      <c r="HY39">
        <v>3564.0780866998011</v>
      </c>
      <c r="HZ39">
        <v>3588.5450120670362</v>
      </c>
      <c r="IA39">
        <v>3580.4149744261986</v>
      </c>
      <c r="IB39">
        <v>3650.388191996683</v>
      </c>
      <c r="IC39">
        <v>3695.1313367279936</v>
      </c>
      <c r="ID39">
        <v>3710.8104350491535</v>
      </c>
      <c r="IE39">
        <v>3612.6275880906851</v>
      </c>
      <c r="IF39">
        <v>3654.298176635376</v>
      </c>
      <c r="IG39">
        <v>3922.7411373407967</v>
      </c>
      <c r="IH39">
        <v>3910.589062959385</v>
      </c>
      <c r="II39">
        <v>3905.1955007315337</v>
      </c>
      <c r="IJ39">
        <v>3837.4648959566912</v>
      </c>
      <c r="IK39">
        <v>3820.5100752487251</v>
      </c>
      <c r="IL39">
        <v>3725.7900937322961</v>
      </c>
      <c r="IM39">
        <v>3818.26307988191</v>
      </c>
      <c r="IN39">
        <v>3714.6281781023918</v>
      </c>
      <c r="IO39">
        <v>3716.4626484432129</v>
      </c>
      <c r="IP39">
        <v>3874.3589283024116</v>
      </c>
      <c r="IQ39">
        <v>4080.3247302041345</v>
      </c>
      <c r="IR39">
        <v>4151.7286250939151</v>
      </c>
      <c r="IS39">
        <v>4013.8848312911209</v>
      </c>
      <c r="IT39">
        <v>3729.324190521229</v>
      </c>
      <c r="IU39">
        <v>3594.5078892712113</v>
      </c>
      <c r="IV39">
        <v>4088.4768713954459</v>
      </c>
      <c r="IW39">
        <v>3692.8278453866892</v>
      </c>
      <c r="IX39">
        <v>3674.6271663696007</v>
      </c>
      <c r="IY39">
        <v>3689.7342921158961</v>
      </c>
      <c r="IZ39">
        <v>3832.9457829575927</v>
      </c>
      <c r="JA39">
        <v>3593.602294921875</v>
      </c>
      <c r="JB39">
        <v>3553.5223904977479</v>
      </c>
      <c r="JC39">
        <v>4012.1556314678992</v>
      </c>
      <c r="JD39">
        <v>3985.0109190634994</v>
      </c>
      <c r="JE39">
        <v>3751.2310986078646</v>
      </c>
      <c r="JF39">
        <v>3346.1704324495422</v>
      </c>
      <c r="JG39">
        <v>3262.3997532387416</v>
      </c>
      <c r="JH39">
        <v>3714.602808756712</v>
      </c>
      <c r="JI39">
        <v>3444.0000728544364</v>
      </c>
      <c r="JJ39">
        <v>3238.20673763377</v>
      </c>
      <c r="JK39">
        <v>3462.9656577079754</v>
      </c>
      <c r="JL39">
        <v>3513.1387274467238</v>
      </c>
      <c r="JM39">
        <v>3505.9062905317769</v>
      </c>
      <c r="JN39">
        <v>3418.7831987750551</v>
      </c>
      <c r="JO39">
        <v>3440.5277247830636</v>
      </c>
      <c r="JP39">
        <v>3474.1743881118882</v>
      </c>
      <c r="JQ39">
        <v>3196.5901105493185</v>
      </c>
      <c r="JR39">
        <v>3004.9490375618234</v>
      </c>
      <c r="JS39">
        <v>2876.472974174334</v>
      </c>
      <c r="JT39">
        <v>2978.8776510655866</v>
      </c>
      <c r="JU39">
        <v>3168.8342779862933</v>
      </c>
      <c r="JV39">
        <v>3158.789367929061</v>
      </c>
      <c r="JW39">
        <v>3331.2455141058226</v>
      </c>
      <c r="JX39">
        <v>3452.5013396030404</v>
      </c>
      <c r="JY39">
        <v>3444.2630359212053</v>
      </c>
      <c r="JZ39">
        <v>3463.897286133365</v>
      </c>
      <c r="KA39">
        <v>4035.0532007170532</v>
      </c>
      <c r="KB39">
        <v>3364.0102907708178</v>
      </c>
      <c r="KC39">
        <v>2932.6773628233018</v>
      </c>
      <c r="KD39">
        <v>3116.4318012984077</v>
      </c>
      <c r="KE39">
        <v>2873.3834439033953</v>
      </c>
      <c r="KF39">
        <v>3172.0871641365547</v>
      </c>
      <c r="KG39">
        <v>3648.2385287136044</v>
      </c>
      <c r="KH39">
        <v>3305.3101181277671</v>
      </c>
      <c r="KI39">
        <v>3478.7992942998208</v>
      </c>
      <c r="KJ39">
        <v>3579.2508347005978</v>
      </c>
      <c r="KK39">
        <v>3689.8283247514205</v>
      </c>
      <c r="KL39">
        <v>3766.4337550647269</v>
      </c>
      <c r="KM39">
        <v>3615.535732978421</v>
      </c>
      <c r="KN39">
        <v>3643.965372745171</v>
      </c>
      <c r="KO39">
        <v>3500.9934060471369</v>
      </c>
      <c r="KP39">
        <f t="shared" si="0"/>
        <v>3330.5566104453551</v>
      </c>
    </row>
    <row r="40" spans="1:302" x14ac:dyDescent="0.25">
      <c r="A40" t="s">
        <v>712</v>
      </c>
      <c r="B40">
        <v>3200.3132029392236</v>
      </c>
      <c r="C40">
        <v>2731.1050281102648</v>
      </c>
      <c r="D40">
        <v>2656.9281808405976</v>
      </c>
      <c r="E40">
        <v>3018.081125797713</v>
      </c>
      <c r="F40">
        <v>3375.7968104263555</v>
      </c>
      <c r="G40">
        <v>3407.4061279881562</v>
      </c>
      <c r="H40">
        <v>3440.7640989837873</v>
      </c>
      <c r="I40">
        <v>3345.9536538306938</v>
      </c>
      <c r="J40">
        <v>3418.129536380226</v>
      </c>
      <c r="K40">
        <v>3270.7768393955957</v>
      </c>
      <c r="L40">
        <v>3263.7017867628556</v>
      </c>
      <c r="M40">
        <v>3009.6230199128559</v>
      </c>
      <c r="N40">
        <v>3153.3319671291265</v>
      </c>
      <c r="O40">
        <v>3315.9464764713202</v>
      </c>
      <c r="P40">
        <v>3161.0816247795415</v>
      </c>
      <c r="Q40">
        <v>3286.9962897548953</v>
      </c>
      <c r="R40">
        <v>3361.273752598162</v>
      </c>
      <c r="S40">
        <v>3217.1178911428997</v>
      </c>
      <c r="T40">
        <v>3147.6647544901998</v>
      </c>
      <c r="U40">
        <v>3223.5495985659463</v>
      </c>
      <c r="V40">
        <v>3169.249027288849</v>
      </c>
      <c r="W40">
        <v>3104.530158256196</v>
      </c>
      <c r="X40">
        <v>2719.9163696743885</v>
      </c>
      <c r="Y40">
        <v>2661.3773211290945</v>
      </c>
      <c r="Z40">
        <v>2854.4172760101328</v>
      </c>
      <c r="AA40">
        <v>2963.7854415783249</v>
      </c>
      <c r="AB40">
        <v>3310.582321061484</v>
      </c>
      <c r="AC40">
        <v>3323.8999079526393</v>
      </c>
      <c r="AD40">
        <v>3398.8210019109702</v>
      </c>
      <c r="AE40">
        <v>3367.4725353117424</v>
      </c>
      <c r="AF40">
        <v>3375.3199389507731</v>
      </c>
      <c r="AG40">
        <v>3310.4332747284507</v>
      </c>
      <c r="AH40">
        <v>3431.3822301729274</v>
      </c>
      <c r="AI40">
        <v>3392.4906004264194</v>
      </c>
      <c r="AJ40">
        <v>3077.0280838126282</v>
      </c>
      <c r="AK40">
        <v>2652.9193243076415</v>
      </c>
      <c r="AL40">
        <v>2622.3891042454911</v>
      </c>
      <c r="AM40">
        <v>2822.0748348621955</v>
      </c>
      <c r="AN40">
        <v>3243.2916620924361</v>
      </c>
      <c r="AO40">
        <v>3518.3574550702369</v>
      </c>
      <c r="AP40">
        <v>3478.3049841562542</v>
      </c>
      <c r="AQ40">
        <v>3489.2576679794729</v>
      </c>
      <c r="AR40">
        <v>3471.0092082504325</v>
      </c>
      <c r="AS40">
        <v>3472.812120045392</v>
      </c>
      <c r="AT40">
        <v>3324.9645373105768</v>
      </c>
      <c r="AU40">
        <v>3465.3884132304829</v>
      </c>
      <c r="AV40">
        <v>3551.6323805227798</v>
      </c>
      <c r="AW40">
        <v>3234.3387754592959</v>
      </c>
      <c r="AX40">
        <v>3210.5836419256157</v>
      </c>
      <c r="AY40">
        <v>3285.9619997659729</v>
      </c>
      <c r="AZ40">
        <v>3493.3945313386757</v>
      </c>
      <c r="BA40">
        <v>3446.8023914411579</v>
      </c>
      <c r="BB40">
        <v>3475.0751251241113</v>
      </c>
      <c r="BC40">
        <v>3377.7453718664883</v>
      </c>
      <c r="BD40">
        <v>3519.2804885074024</v>
      </c>
      <c r="BE40">
        <v>3512.8572338320159</v>
      </c>
      <c r="BF40">
        <v>3515.5933423981469</v>
      </c>
      <c r="BG40">
        <v>3577.1416110775212</v>
      </c>
      <c r="BH40">
        <v>3511.5754129599623</v>
      </c>
      <c r="BI40">
        <v>3396.7077130687812</v>
      </c>
      <c r="BJ40">
        <v>3138.1459429132478</v>
      </c>
      <c r="BK40">
        <v>3165.0796034845298</v>
      </c>
      <c r="BL40">
        <v>2485.778080636002</v>
      </c>
      <c r="BM40">
        <v>2576.5763390015459</v>
      </c>
      <c r="BN40">
        <v>2858.2052101915115</v>
      </c>
      <c r="BO40">
        <v>2908.1244149434087</v>
      </c>
      <c r="BP40">
        <v>3004.4041032907726</v>
      </c>
      <c r="BQ40">
        <v>2984.5294599018007</v>
      </c>
      <c r="BR40">
        <v>3102.4677055566949</v>
      </c>
      <c r="BS40">
        <v>3324.4665576260295</v>
      </c>
      <c r="BT40">
        <v>3265.0219894188231</v>
      </c>
      <c r="BU40">
        <v>3126.4052461775846</v>
      </c>
      <c r="BV40">
        <v>2812.8957612848321</v>
      </c>
      <c r="BW40">
        <v>2895.3521791930916</v>
      </c>
      <c r="BX40">
        <v>2813.4664836180268</v>
      </c>
      <c r="BY40">
        <v>3416.7809898762653</v>
      </c>
      <c r="BZ40">
        <v>3211.7201945239485</v>
      </c>
      <c r="CA40">
        <v>3288.2382316222365</v>
      </c>
      <c r="CB40">
        <v>3131.619519572233</v>
      </c>
      <c r="CC40">
        <v>3255.4070962321462</v>
      </c>
      <c r="CD40">
        <v>3266.7928366100305</v>
      </c>
      <c r="CE40">
        <v>3244.8173341114107</v>
      </c>
      <c r="CF40">
        <v>3152.5717408906885</v>
      </c>
      <c r="CG40">
        <v>3025.5996378424911</v>
      </c>
      <c r="CH40">
        <v>2919.2221587558961</v>
      </c>
      <c r="CI40">
        <v>2995.3489277451499</v>
      </c>
      <c r="CJ40">
        <v>2892.7510909919883</v>
      </c>
      <c r="CK40">
        <v>2985.8908243682763</v>
      </c>
      <c r="CL40">
        <v>3186.9071019296489</v>
      </c>
      <c r="CM40">
        <v>3084.1636326566277</v>
      </c>
      <c r="CN40">
        <v>3097.0243084046415</v>
      </c>
      <c r="CO40">
        <v>3224.6166262001984</v>
      </c>
      <c r="CP40">
        <v>3266.1800912160797</v>
      </c>
      <c r="CQ40">
        <v>3145.8980242286525</v>
      </c>
      <c r="CR40">
        <v>3202.4946693483753</v>
      </c>
      <c r="CS40">
        <v>2988.2649018232819</v>
      </c>
      <c r="CT40">
        <v>2948.9773679798827</v>
      </c>
      <c r="CU40">
        <v>2873.5317285203655</v>
      </c>
      <c r="CV40">
        <v>3016.5620330012453</v>
      </c>
      <c r="CW40">
        <v>3238.5268583830712</v>
      </c>
      <c r="CX40">
        <v>3273.5107794163341</v>
      </c>
      <c r="CY40">
        <v>3464.0069080274302</v>
      </c>
      <c r="CZ40">
        <v>3312.8082924808396</v>
      </c>
      <c r="DA40">
        <v>3135.9867917690171</v>
      </c>
      <c r="DB40">
        <v>3116.411893291749</v>
      </c>
      <c r="DC40">
        <v>3093.4845440494591</v>
      </c>
      <c r="DD40">
        <v>3055.33858539218</v>
      </c>
      <c r="DE40">
        <v>3137.2775899377875</v>
      </c>
      <c r="DF40">
        <v>2749.1334642183469</v>
      </c>
      <c r="DG40">
        <v>2722.1919431279621</v>
      </c>
      <c r="DH40">
        <v>2597.114747436859</v>
      </c>
      <c r="DI40">
        <v>3197.5277685144806</v>
      </c>
      <c r="DJ40">
        <v>3077.8846241718074</v>
      </c>
      <c r="DK40">
        <v>3136.582983867921</v>
      </c>
      <c r="DL40">
        <v>3176.3352700834253</v>
      </c>
      <c r="DM40">
        <v>3165.2343281450808</v>
      </c>
      <c r="DN40">
        <v>3153.9583149342047</v>
      </c>
      <c r="DO40">
        <v>2886.6794440800268</v>
      </c>
      <c r="DP40">
        <v>2955.4394305969727</v>
      </c>
      <c r="DQ40">
        <v>3042.3951630265769</v>
      </c>
      <c r="DR40">
        <v>2844.5823967406577</v>
      </c>
      <c r="DS40">
        <v>2729.173324914394</v>
      </c>
      <c r="DT40">
        <v>2714.1680168016801</v>
      </c>
      <c r="DU40">
        <v>3243.7719949046009</v>
      </c>
      <c r="DV40">
        <v>3261.748642402416</v>
      </c>
      <c r="DW40">
        <v>3240.860488721235</v>
      </c>
      <c r="DX40">
        <v>3278.4566002868487</v>
      </c>
      <c r="DY40">
        <v>3368.0620835016152</v>
      </c>
      <c r="DZ40">
        <v>3306.4818461709147</v>
      </c>
      <c r="EA40">
        <v>3099.0911388140162</v>
      </c>
      <c r="EB40">
        <v>3018.9680172768412</v>
      </c>
      <c r="EC40">
        <v>2847.6518894912679</v>
      </c>
      <c r="ED40">
        <v>2756.7927049391692</v>
      </c>
      <c r="EE40">
        <v>3024.6340551617195</v>
      </c>
      <c r="EF40">
        <v>2842.345767575323</v>
      </c>
      <c r="EG40">
        <v>3296.2657381389818</v>
      </c>
      <c r="EH40">
        <v>3309.4118157800076</v>
      </c>
      <c r="EI40">
        <v>3293.2551184878316</v>
      </c>
      <c r="EJ40">
        <v>3285.7835321916828</v>
      </c>
      <c r="EK40">
        <v>3274.9856264421896</v>
      </c>
      <c r="EL40">
        <v>3256.4805508773834</v>
      </c>
      <c r="EM40">
        <v>3119.9431104599007</v>
      </c>
      <c r="EN40">
        <v>2987.1460718380476</v>
      </c>
      <c r="EO40">
        <v>2879.5661981787184</v>
      </c>
      <c r="EP40">
        <v>2805.5617142557394</v>
      </c>
      <c r="EQ40">
        <v>2820.7328343898153</v>
      </c>
      <c r="ER40">
        <v>2886.5344420081447</v>
      </c>
      <c r="ES40">
        <v>3599.6869961354387</v>
      </c>
      <c r="ET40">
        <v>3505.1590614467204</v>
      </c>
      <c r="EU40">
        <v>3347.571817100119</v>
      </c>
      <c r="EV40">
        <v>3198.2019408433353</v>
      </c>
      <c r="EW40">
        <v>3226.6852670688122</v>
      </c>
      <c r="EX40">
        <v>3086.5697735100721</v>
      </c>
      <c r="EY40">
        <v>3147.7003577487644</v>
      </c>
      <c r="EZ40">
        <v>2725.1169452427771</v>
      </c>
      <c r="FA40">
        <v>2679.8119855259538</v>
      </c>
      <c r="FB40">
        <v>2998.6657408175111</v>
      </c>
      <c r="FC40">
        <v>2932.7684971098265</v>
      </c>
      <c r="FD40">
        <v>3084.0607366468271</v>
      </c>
      <c r="FE40">
        <v>3158.9705555650489</v>
      </c>
      <c r="FF40">
        <v>3059.6571737832187</v>
      </c>
      <c r="FG40">
        <v>3162.2566304108054</v>
      </c>
      <c r="FH40">
        <v>3214.692354409879</v>
      </c>
      <c r="FI40">
        <v>3241.0948013431062</v>
      </c>
      <c r="FJ40">
        <v>3262.5528514509992</v>
      </c>
      <c r="FK40">
        <v>3467.2618585728696</v>
      </c>
      <c r="FL40">
        <v>3245.8315166409029</v>
      </c>
      <c r="FM40">
        <v>3352.4748731278623</v>
      </c>
      <c r="FN40">
        <v>3298.3779492627573</v>
      </c>
      <c r="FO40">
        <v>3331.5683031962481</v>
      </c>
      <c r="FP40">
        <v>3581.5447588187258</v>
      </c>
      <c r="FQ40">
        <v>3479.5826186392223</v>
      </c>
      <c r="FR40">
        <v>3369.3055917339589</v>
      </c>
      <c r="FS40">
        <v>3379.4775096148487</v>
      </c>
      <c r="FT40">
        <v>3384.3825656884446</v>
      </c>
      <c r="FU40">
        <v>3425.8601981203965</v>
      </c>
      <c r="FV40">
        <v>3446.6403956194677</v>
      </c>
      <c r="FW40">
        <v>3517.0456602140384</v>
      </c>
      <c r="FX40">
        <v>3612.0243511503581</v>
      </c>
      <c r="FY40">
        <v>3516.1221513131804</v>
      </c>
      <c r="FZ40">
        <v>3354.9164972314929</v>
      </c>
      <c r="GA40">
        <v>3132.6224675742315</v>
      </c>
      <c r="GB40">
        <v>3209.9433036477722</v>
      </c>
      <c r="GC40">
        <v>3375.9094930750116</v>
      </c>
      <c r="GD40">
        <v>3289.0599809772912</v>
      </c>
      <c r="GE40">
        <v>3320.435263477113</v>
      </c>
      <c r="GF40">
        <v>3320.8724968402503</v>
      </c>
      <c r="GG40">
        <v>3275.8720874542014</v>
      </c>
      <c r="GH40">
        <v>3308.0378962630989</v>
      </c>
      <c r="GI40">
        <v>3432.049828799898</v>
      </c>
      <c r="GJ40">
        <v>3348.5564044629755</v>
      </c>
      <c r="GK40">
        <v>3239.0909030447328</v>
      </c>
      <c r="GL40">
        <v>3316.5347821994214</v>
      </c>
      <c r="GM40">
        <v>3348.2479135797776</v>
      </c>
      <c r="GN40">
        <v>3353.7039511782264</v>
      </c>
      <c r="GO40">
        <v>3446.8051732766171</v>
      </c>
      <c r="GP40">
        <v>3414.7260373746203</v>
      </c>
      <c r="GQ40">
        <v>3407.7037794883454</v>
      </c>
      <c r="GR40">
        <v>3470.6937601416139</v>
      </c>
      <c r="GS40">
        <v>3440.1502169413261</v>
      </c>
      <c r="GT40">
        <v>3453.1399778470204</v>
      </c>
      <c r="GU40">
        <v>3737.9291906241742</v>
      </c>
      <c r="GV40">
        <v>3480.4630112403147</v>
      </c>
      <c r="GW40">
        <v>3387.7119731824641</v>
      </c>
      <c r="GX40">
        <v>3575.5758645253209</v>
      </c>
      <c r="GY40">
        <v>4234.8663858923201</v>
      </c>
      <c r="GZ40">
        <v>3546.8092225109904</v>
      </c>
      <c r="HA40">
        <v>3578.4913096200485</v>
      </c>
      <c r="HB40">
        <v>3791.712070723398</v>
      </c>
      <c r="HC40">
        <v>3914.9021385093806</v>
      </c>
      <c r="HD40">
        <v>3856.1694563338788</v>
      </c>
      <c r="HE40">
        <v>3796.3541666666665</v>
      </c>
      <c r="HF40">
        <v>3800.4054775031127</v>
      </c>
      <c r="HG40">
        <v>3794.939500116795</v>
      </c>
      <c r="HH40">
        <v>3615.4247291149986</v>
      </c>
      <c r="HI40">
        <v>3546.4246586011741</v>
      </c>
      <c r="HJ40">
        <v>3725.0017533752471</v>
      </c>
      <c r="HK40">
        <v>3685.9703531944842</v>
      </c>
      <c r="HL40">
        <v>3770.5147165434246</v>
      </c>
      <c r="HM40">
        <v>3704.9702179282604</v>
      </c>
      <c r="HN40">
        <v>3784.5532730048189</v>
      </c>
      <c r="HO40">
        <v>3741.3611207194745</v>
      </c>
      <c r="HP40">
        <v>3859.5411204481788</v>
      </c>
      <c r="HQ40">
        <v>3912.1887154918886</v>
      </c>
      <c r="HR40">
        <v>3931.1691780182873</v>
      </c>
      <c r="HS40">
        <v>3926.4928831731281</v>
      </c>
      <c r="HT40">
        <v>3530.7562761394956</v>
      </c>
      <c r="HU40">
        <v>3567.9064811269423</v>
      </c>
      <c r="HV40">
        <v>4272.1579885171259</v>
      </c>
      <c r="HW40">
        <v>3719.0080523402112</v>
      </c>
      <c r="HX40">
        <v>3815.6266889206804</v>
      </c>
      <c r="HY40">
        <v>3564.0780866998011</v>
      </c>
      <c r="HZ40">
        <v>3588.5450120670362</v>
      </c>
      <c r="IA40">
        <v>3580.4149744261986</v>
      </c>
      <c r="IB40">
        <v>3650.388191996683</v>
      </c>
      <c r="IC40">
        <v>3695.1313367279936</v>
      </c>
      <c r="ID40">
        <v>3710.8104350491535</v>
      </c>
      <c r="IE40">
        <v>3612.6275880906851</v>
      </c>
      <c r="IF40">
        <v>3654.298176635376</v>
      </c>
      <c r="IG40">
        <v>3922.7411373407967</v>
      </c>
      <c r="IH40">
        <v>3910.589062959385</v>
      </c>
      <c r="II40">
        <v>3905.1955007315337</v>
      </c>
      <c r="IJ40">
        <v>3837.4648959566912</v>
      </c>
      <c r="IK40">
        <v>3820.5100752487251</v>
      </c>
      <c r="IL40">
        <v>3725.7900937322961</v>
      </c>
      <c r="IM40">
        <v>3818.26307988191</v>
      </c>
      <c r="IN40">
        <v>3714.6281781023918</v>
      </c>
      <c r="IO40">
        <v>3716.4626484432129</v>
      </c>
      <c r="IP40">
        <v>3874.3589283024116</v>
      </c>
      <c r="IQ40">
        <v>4080.3247302041345</v>
      </c>
      <c r="IR40">
        <v>4151.7286250939151</v>
      </c>
      <c r="IS40">
        <v>4013.8848312911209</v>
      </c>
      <c r="IT40">
        <v>3729.324190521229</v>
      </c>
      <c r="IU40">
        <v>3594.5078892712113</v>
      </c>
      <c r="IV40">
        <v>4088.4768713954459</v>
      </c>
      <c r="IW40">
        <v>3692.8278453866892</v>
      </c>
      <c r="IX40">
        <v>3674.6271663696007</v>
      </c>
      <c r="IY40">
        <v>3689.7342921158961</v>
      </c>
      <c r="IZ40">
        <v>3832.9457829575927</v>
      </c>
      <c r="JA40">
        <v>3593.602294921875</v>
      </c>
      <c r="JB40">
        <v>3553.5223904977479</v>
      </c>
      <c r="JC40">
        <v>4012.1556314678992</v>
      </c>
      <c r="JD40">
        <v>3985.0109190634994</v>
      </c>
      <c r="JE40">
        <v>3751.2310986078646</v>
      </c>
      <c r="JF40">
        <v>3346.1704324495422</v>
      </c>
      <c r="JG40">
        <v>3262.3997532387416</v>
      </c>
      <c r="JH40">
        <v>3714.602808756712</v>
      </c>
      <c r="JI40">
        <v>3444.0000728544364</v>
      </c>
      <c r="JJ40">
        <v>3238.20673763377</v>
      </c>
      <c r="JK40">
        <v>3462.9656577079754</v>
      </c>
      <c r="JL40">
        <v>3513.1387274467238</v>
      </c>
      <c r="JM40">
        <v>3505.9062905317769</v>
      </c>
      <c r="JN40">
        <v>3418.7831987750551</v>
      </c>
      <c r="JO40">
        <v>3440.5277247830636</v>
      </c>
      <c r="JP40">
        <v>3474.1743881118882</v>
      </c>
      <c r="JQ40">
        <v>3196.5901105493185</v>
      </c>
      <c r="JR40">
        <v>3004.9490375618234</v>
      </c>
      <c r="JS40">
        <v>2876.472974174334</v>
      </c>
      <c r="JT40">
        <v>2978.8776510655866</v>
      </c>
      <c r="JU40">
        <v>3168.8342779862933</v>
      </c>
      <c r="JV40">
        <v>3158.789367929061</v>
      </c>
      <c r="JW40">
        <v>3331.2455141058226</v>
      </c>
      <c r="JX40">
        <v>3452.5013396030404</v>
      </c>
      <c r="JY40">
        <v>3444.2630359212053</v>
      </c>
      <c r="JZ40">
        <v>3463.897286133365</v>
      </c>
      <c r="KA40">
        <v>4035.0532007170532</v>
      </c>
      <c r="KB40">
        <v>3364.0102907708178</v>
      </c>
      <c r="KC40">
        <v>2932.6773628233018</v>
      </c>
      <c r="KD40">
        <v>3116.4318012984077</v>
      </c>
      <c r="KE40">
        <v>2873.3834439033953</v>
      </c>
      <c r="KF40">
        <v>3172.0871641365547</v>
      </c>
      <c r="KG40">
        <v>3648.2385287136044</v>
      </c>
      <c r="KH40">
        <v>3305.3101181277671</v>
      </c>
      <c r="KI40">
        <v>3478.7992942998208</v>
      </c>
      <c r="KJ40">
        <v>3579.2508347005978</v>
      </c>
      <c r="KK40">
        <v>3689.8283247514205</v>
      </c>
      <c r="KL40">
        <v>3766.4337550647269</v>
      </c>
      <c r="KM40">
        <v>3615.535732978421</v>
      </c>
      <c r="KN40">
        <v>3643.965372745171</v>
      </c>
      <c r="KO40">
        <v>3500.9934060471369</v>
      </c>
      <c r="KP40">
        <f t="shared" si="0"/>
        <v>3330.5566104453551</v>
      </c>
    </row>
    <row r="41" spans="1:302" x14ac:dyDescent="0.25">
      <c r="A41" t="s">
        <v>354</v>
      </c>
      <c r="B41">
        <v>3200.3132029392236</v>
      </c>
      <c r="C41">
        <v>2731.1050281102648</v>
      </c>
      <c r="D41">
        <v>2656.9281808405976</v>
      </c>
      <c r="E41">
        <v>3018.081125797713</v>
      </c>
      <c r="F41">
        <v>3375.7968104263555</v>
      </c>
      <c r="G41">
        <v>3407.4061279881562</v>
      </c>
      <c r="H41">
        <v>3440.7640989837873</v>
      </c>
      <c r="I41">
        <v>3345.9536538306938</v>
      </c>
      <c r="J41">
        <v>3418.129536380226</v>
      </c>
      <c r="K41">
        <v>3270.7768393955957</v>
      </c>
      <c r="L41">
        <v>3263.7017867628556</v>
      </c>
      <c r="M41">
        <v>3009.6230199128559</v>
      </c>
      <c r="N41">
        <v>3153.3319671291265</v>
      </c>
      <c r="O41">
        <v>3315.9464764713202</v>
      </c>
      <c r="P41">
        <v>3161.0816247795415</v>
      </c>
      <c r="Q41">
        <v>3286.9962897548953</v>
      </c>
      <c r="R41">
        <v>3361.273752598162</v>
      </c>
      <c r="S41">
        <v>3217.1178911428997</v>
      </c>
      <c r="T41">
        <v>3147.6647544901998</v>
      </c>
      <c r="U41">
        <v>3223.5495985659463</v>
      </c>
      <c r="V41">
        <v>3169.249027288849</v>
      </c>
      <c r="W41">
        <v>3104.530158256196</v>
      </c>
      <c r="X41">
        <v>2719.9163696743885</v>
      </c>
      <c r="Y41">
        <v>2661.3773211290945</v>
      </c>
      <c r="Z41">
        <v>2854.4172760101328</v>
      </c>
      <c r="AA41">
        <v>2963.7854415783249</v>
      </c>
      <c r="AB41">
        <v>3310.582321061484</v>
      </c>
      <c r="AC41">
        <v>3323.8999079526393</v>
      </c>
      <c r="AD41">
        <v>3398.8210019109702</v>
      </c>
      <c r="AE41">
        <v>3367.4725353117424</v>
      </c>
      <c r="AF41">
        <v>3375.3199389507731</v>
      </c>
      <c r="AG41">
        <v>3310.4332747284507</v>
      </c>
      <c r="AH41">
        <v>3431.3822301729274</v>
      </c>
      <c r="AI41">
        <v>3392.4906004264194</v>
      </c>
      <c r="AJ41">
        <v>3077.0280838126282</v>
      </c>
      <c r="AK41">
        <v>2652.9193243076415</v>
      </c>
      <c r="AL41">
        <v>2622.3891042454911</v>
      </c>
      <c r="AM41">
        <v>2822.0748348621955</v>
      </c>
      <c r="AN41">
        <v>3243.2916620924361</v>
      </c>
      <c r="AO41">
        <v>3518.3574550702369</v>
      </c>
      <c r="AP41">
        <v>3478.3049841562542</v>
      </c>
      <c r="AQ41">
        <v>3489.2576679794729</v>
      </c>
      <c r="AR41">
        <v>3471.0092082504325</v>
      </c>
      <c r="AS41">
        <v>3472.812120045392</v>
      </c>
      <c r="AT41">
        <v>3324.9645373105768</v>
      </c>
      <c r="AU41">
        <v>3465.3884132304829</v>
      </c>
      <c r="AV41">
        <v>3551.6323805227798</v>
      </c>
      <c r="AW41">
        <v>3234.3387754592959</v>
      </c>
      <c r="AX41">
        <v>3210.5836419256157</v>
      </c>
      <c r="AY41">
        <v>3285.9619997659729</v>
      </c>
      <c r="AZ41">
        <v>3493.3945313386757</v>
      </c>
      <c r="BA41">
        <v>3446.8023914411579</v>
      </c>
      <c r="BB41">
        <v>3475.0751251241113</v>
      </c>
      <c r="BC41">
        <v>3377.7453718664883</v>
      </c>
      <c r="BD41">
        <v>3519.2804885074024</v>
      </c>
      <c r="BE41">
        <v>3512.8572338320159</v>
      </c>
      <c r="BF41">
        <v>3515.5933423981469</v>
      </c>
      <c r="BG41">
        <v>3577.1416110775212</v>
      </c>
      <c r="BH41">
        <v>3511.5754129599623</v>
      </c>
      <c r="BI41">
        <v>3396.7077130687812</v>
      </c>
      <c r="BJ41">
        <v>3138.1459429132478</v>
      </c>
      <c r="BK41">
        <v>3165.0796034845298</v>
      </c>
      <c r="BL41">
        <v>2485.778080636002</v>
      </c>
      <c r="BM41">
        <v>2576.5763390015459</v>
      </c>
      <c r="BN41">
        <v>2858.2052101915115</v>
      </c>
      <c r="BO41">
        <v>2908.1244149434087</v>
      </c>
      <c r="BP41">
        <v>3004.4041032907726</v>
      </c>
      <c r="BQ41">
        <v>2984.5294599018007</v>
      </c>
      <c r="BR41">
        <v>3102.4677055566949</v>
      </c>
      <c r="BS41">
        <v>3324.4665576260295</v>
      </c>
      <c r="BT41">
        <v>3265.0219894188231</v>
      </c>
      <c r="BU41">
        <v>3126.4052461775846</v>
      </c>
      <c r="BV41">
        <v>2812.8957612848321</v>
      </c>
      <c r="BW41">
        <v>2895.3521791930916</v>
      </c>
      <c r="BX41">
        <v>2813.4664836180268</v>
      </c>
      <c r="BY41">
        <v>3416.7809898762653</v>
      </c>
      <c r="BZ41">
        <v>3211.7201945239485</v>
      </c>
      <c r="CA41">
        <v>3288.2382316222365</v>
      </c>
      <c r="CB41">
        <v>3131.619519572233</v>
      </c>
      <c r="CC41">
        <v>3255.4070962321462</v>
      </c>
      <c r="CD41">
        <v>3266.7928366100305</v>
      </c>
      <c r="CE41">
        <v>3244.8173341114107</v>
      </c>
      <c r="CF41">
        <v>3152.5717408906885</v>
      </c>
      <c r="CG41">
        <v>3025.5996378424911</v>
      </c>
      <c r="CH41">
        <v>2919.2221587558961</v>
      </c>
      <c r="CI41">
        <v>2995.3489277451499</v>
      </c>
      <c r="CJ41">
        <v>2892.7510909919883</v>
      </c>
      <c r="CK41">
        <v>2985.8908243682763</v>
      </c>
      <c r="CL41">
        <v>3186.9071019296489</v>
      </c>
      <c r="CM41">
        <v>3084.1636326566277</v>
      </c>
      <c r="CN41">
        <v>3097.0243084046415</v>
      </c>
      <c r="CO41">
        <v>3224.6166262001984</v>
      </c>
      <c r="CP41">
        <v>3266.1800912160797</v>
      </c>
      <c r="CQ41">
        <v>3145.8980242286525</v>
      </c>
      <c r="CR41">
        <v>3202.4946693483753</v>
      </c>
      <c r="CS41">
        <v>2988.2649018232819</v>
      </c>
      <c r="CT41">
        <v>2948.9773679798827</v>
      </c>
      <c r="CU41">
        <v>2873.5317285203655</v>
      </c>
      <c r="CV41">
        <v>3016.5620330012453</v>
      </c>
      <c r="CW41">
        <v>3238.5268583830712</v>
      </c>
      <c r="CX41">
        <v>3273.5107794163341</v>
      </c>
      <c r="CY41">
        <v>3464.0069080274302</v>
      </c>
      <c r="CZ41">
        <v>3312.8082924808396</v>
      </c>
      <c r="DA41">
        <v>3135.9867917690171</v>
      </c>
      <c r="DB41">
        <v>3116.411893291749</v>
      </c>
      <c r="DC41">
        <v>3093.4845440494591</v>
      </c>
      <c r="DD41">
        <v>3055.33858539218</v>
      </c>
      <c r="DE41">
        <v>3137.2775899377875</v>
      </c>
      <c r="DF41">
        <v>2749.1334642183469</v>
      </c>
      <c r="DG41">
        <v>2722.1919431279621</v>
      </c>
      <c r="DH41">
        <v>2597.114747436859</v>
      </c>
      <c r="DI41">
        <v>3197.5277685144806</v>
      </c>
      <c r="DJ41">
        <v>3077.8846241718074</v>
      </c>
      <c r="DK41">
        <v>3136.582983867921</v>
      </c>
      <c r="DL41">
        <v>3176.3352700834253</v>
      </c>
      <c r="DM41">
        <v>3165.2343281450808</v>
      </c>
      <c r="DN41">
        <v>3153.9583149342047</v>
      </c>
      <c r="DO41">
        <v>2886.6794440800268</v>
      </c>
      <c r="DP41">
        <v>2955.4394305969727</v>
      </c>
      <c r="DQ41">
        <v>3042.3951630265769</v>
      </c>
      <c r="DR41">
        <v>2844.5823967406577</v>
      </c>
      <c r="DS41">
        <v>2729.173324914394</v>
      </c>
      <c r="DT41">
        <v>2714.1680168016801</v>
      </c>
      <c r="DU41">
        <v>3243.7719949046009</v>
      </c>
      <c r="DV41">
        <v>3261.748642402416</v>
      </c>
      <c r="DW41">
        <v>3240.860488721235</v>
      </c>
      <c r="DX41">
        <v>3278.4566002868487</v>
      </c>
      <c r="DY41">
        <v>3368.0620835016152</v>
      </c>
      <c r="DZ41">
        <v>3306.4818461709147</v>
      </c>
      <c r="EA41">
        <v>3099.0911388140162</v>
      </c>
      <c r="EB41">
        <v>3018.9680172768412</v>
      </c>
      <c r="EC41">
        <v>2847.6518894912679</v>
      </c>
      <c r="ED41">
        <v>2756.7927049391692</v>
      </c>
      <c r="EE41">
        <v>3024.6340551617195</v>
      </c>
      <c r="EF41">
        <v>2842.345767575323</v>
      </c>
      <c r="EG41">
        <v>3296.2657381389818</v>
      </c>
      <c r="EH41">
        <v>3309.4118157800076</v>
      </c>
      <c r="EI41">
        <v>3293.2551184878316</v>
      </c>
      <c r="EJ41">
        <v>3285.7835321916828</v>
      </c>
      <c r="EK41">
        <v>3274.9856264421896</v>
      </c>
      <c r="EL41">
        <v>3256.4805508773834</v>
      </c>
      <c r="EM41">
        <v>3119.9431104599007</v>
      </c>
      <c r="EN41">
        <v>2987.1460718380476</v>
      </c>
      <c r="EO41">
        <v>2879.5661981787184</v>
      </c>
      <c r="EP41">
        <v>2805.5617142557394</v>
      </c>
      <c r="EQ41">
        <v>2820.7328343898153</v>
      </c>
      <c r="ER41">
        <v>2886.5344420081447</v>
      </c>
      <c r="ES41">
        <v>3599.6869961354387</v>
      </c>
      <c r="ET41">
        <v>3505.1590614467204</v>
      </c>
      <c r="EU41">
        <v>3347.571817100119</v>
      </c>
      <c r="EV41">
        <v>3198.2019408433353</v>
      </c>
      <c r="EW41">
        <v>3226.6852670688122</v>
      </c>
      <c r="EX41">
        <v>3086.5697735100721</v>
      </c>
      <c r="EY41">
        <v>3147.7003577487644</v>
      </c>
      <c r="EZ41">
        <v>2725.1169452427771</v>
      </c>
      <c r="FA41">
        <v>2679.8119855259538</v>
      </c>
      <c r="FB41">
        <v>2998.6657408175111</v>
      </c>
      <c r="FC41">
        <v>2932.7684971098265</v>
      </c>
      <c r="FD41">
        <v>3084.0607366468271</v>
      </c>
      <c r="FE41">
        <v>3158.9705555650489</v>
      </c>
      <c r="FF41">
        <v>3059.6571737832187</v>
      </c>
      <c r="FG41">
        <v>3162.2566304108054</v>
      </c>
      <c r="FH41">
        <v>3214.692354409879</v>
      </c>
      <c r="FI41">
        <v>3241.0948013431062</v>
      </c>
      <c r="FJ41">
        <v>3262.5528514509992</v>
      </c>
      <c r="FK41">
        <v>3467.2618585728696</v>
      </c>
      <c r="FL41">
        <v>3245.8315166409029</v>
      </c>
      <c r="FM41">
        <v>3352.4748731278623</v>
      </c>
      <c r="FN41">
        <v>3298.3779492627573</v>
      </c>
      <c r="FO41">
        <v>3331.5683031962481</v>
      </c>
      <c r="FP41">
        <v>3581.5447588187258</v>
      </c>
      <c r="FQ41">
        <v>3479.5826186392223</v>
      </c>
      <c r="FR41">
        <v>3369.3055917339589</v>
      </c>
      <c r="FS41">
        <v>3379.4775096148487</v>
      </c>
      <c r="FT41">
        <v>3384.3825656884446</v>
      </c>
      <c r="FU41">
        <v>3425.8601981203965</v>
      </c>
      <c r="FV41">
        <v>3446.6403956194677</v>
      </c>
      <c r="FW41">
        <v>3517.0456602140384</v>
      </c>
      <c r="FX41">
        <v>3612.0243511503581</v>
      </c>
      <c r="FY41">
        <v>3516.1221513131804</v>
      </c>
      <c r="FZ41">
        <v>3354.9164972314929</v>
      </c>
      <c r="GA41">
        <v>3132.6224675742315</v>
      </c>
      <c r="GB41">
        <v>3209.9433036477722</v>
      </c>
      <c r="GC41">
        <v>3375.9094930750116</v>
      </c>
      <c r="GD41">
        <v>3289.0599809772912</v>
      </c>
      <c r="GE41">
        <v>3320.435263477113</v>
      </c>
      <c r="GF41">
        <v>3320.8724968402503</v>
      </c>
      <c r="GG41">
        <v>3275.8720874542014</v>
      </c>
      <c r="GH41">
        <v>3308.0378962630989</v>
      </c>
      <c r="GI41">
        <v>3432.049828799898</v>
      </c>
      <c r="GJ41">
        <v>3348.5564044629755</v>
      </c>
      <c r="GK41">
        <v>3239.0909030447328</v>
      </c>
      <c r="GL41">
        <v>3316.5347821994214</v>
      </c>
      <c r="GM41">
        <v>3348.2479135797776</v>
      </c>
      <c r="GN41">
        <v>3353.7039511782264</v>
      </c>
      <c r="GO41">
        <v>3446.8051732766171</v>
      </c>
      <c r="GP41">
        <v>3414.7260373746203</v>
      </c>
      <c r="GQ41">
        <v>3407.7037794883454</v>
      </c>
      <c r="GR41">
        <v>3470.6937601416139</v>
      </c>
      <c r="GS41">
        <v>3440.1502169413261</v>
      </c>
      <c r="GT41">
        <v>3453.1399778470204</v>
      </c>
      <c r="GU41">
        <v>3737.9291906241742</v>
      </c>
      <c r="GV41">
        <v>3480.4630112403147</v>
      </c>
      <c r="GW41">
        <v>3387.7119731824641</v>
      </c>
      <c r="GX41">
        <v>3575.5758645253209</v>
      </c>
      <c r="GY41">
        <v>4234.8663858923201</v>
      </c>
      <c r="GZ41">
        <v>3546.8092225109904</v>
      </c>
      <c r="HA41">
        <v>3578.4913096200485</v>
      </c>
      <c r="HB41">
        <v>3791.712070723398</v>
      </c>
      <c r="HC41">
        <v>3914.9021385093806</v>
      </c>
      <c r="HD41">
        <v>3856.1694563338788</v>
      </c>
      <c r="HE41">
        <v>3796.3541666666665</v>
      </c>
      <c r="HF41">
        <v>3800.4054775031127</v>
      </c>
      <c r="HG41">
        <v>3794.939500116795</v>
      </c>
      <c r="HH41">
        <v>3615.4247291149986</v>
      </c>
      <c r="HI41">
        <v>3546.4246586011741</v>
      </c>
      <c r="HJ41">
        <v>3725.0017533752471</v>
      </c>
      <c r="HK41">
        <v>3685.9703531944842</v>
      </c>
      <c r="HL41">
        <v>3770.5147165434246</v>
      </c>
      <c r="HM41">
        <v>3704.9702179282604</v>
      </c>
      <c r="HN41">
        <v>3784.5532730048189</v>
      </c>
      <c r="HO41">
        <v>3741.3611207194745</v>
      </c>
      <c r="HP41">
        <v>3859.5411204481788</v>
      </c>
      <c r="HQ41">
        <v>3912.1887154918886</v>
      </c>
      <c r="HR41">
        <v>3931.1691780182873</v>
      </c>
      <c r="HS41">
        <v>3926.4928831731281</v>
      </c>
      <c r="HT41">
        <v>3530.7562761394956</v>
      </c>
      <c r="HU41">
        <v>3567.9064811269423</v>
      </c>
      <c r="HV41">
        <v>4272.1579885171259</v>
      </c>
      <c r="HW41">
        <v>3719.0080523402112</v>
      </c>
      <c r="HX41">
        <v>3815.6266889206804</v>
      </c>
      <c r="HY41">
        <v>3564.0780866998011</v>
      </c>
      <c r="HZ41">
        <v>3588.5450120670362</v>
      </c>
      <c r="IA41">
        <v>3580.4149744261986</v>
      </c>
      <c r="IB41">
        <v>3650.388191996683</v>
      </c>
      <c r="IC41">
        <v>3695.1313367279936</v>
      </c>
      <c r="ID41">
        <v>3710.8104350491535</v>
      </c>
      <c r="IE41">
        <v>3612.6275880906851</v>
      </c>
      <c r="IF41">
        <v>3654.298176635376</v>
      </c>
      <c r="IG41">
        <v>3922.7411373407967</v>
      </c>
      <c r="IH41">
        <v>3910.589062959385</v>
      </c>
      <c r="II41">
        <v>3905.1955007315337</v>
      </c>
      <c r="IJ41">
        <v>3837.4648959566912</v>
      </c>
      <c r="IK41">
        <v>3820.5100752487251</v>
      </c>
      <c r="IL41">
        <v>3725.7900937322961</v>
      </c>
      <c r="IM41">
        <v>3818.26307988191</v>
      </c>
      <c r="IN41">
        <v>3714.6281781023918</v>
      </c>
      <c r="IO41">
        <v>3716.4626484432129</v>
      </c>
      <c r="IP41">
        <v>3874.3589283024116</v>
      </c>
      <c r="IQ41">
        <v>4080.3247302041345</v>
      </c>
      <c r="IR41">
        <v>4151.7286250939151</v>
      </c>
      <c r="IS41">
        <v>4013.8848312911209</v>
      </c>
      <c r="IT41">
        <v>3729.324190521229</v>
      </c>
      <c r="IU41">
        <v>3594.5078892712113</v>
      </c>
      <c r="IV41">
        <v>4088.4768713954459</v>
      </c>
      <c r="IW41">
        <v>3692.8278453866892</v>
      </c>
      <c r="IX41">
        <v>3674.6271663696007</v>
      </c>
      <c r="IY41">
        <v>3689.7342921158961</v>
      </c>
      <c r="IZ41">
        <v>3832.9457829575927</v>
      </c>
      <c r="JA41">
        <v>3593.602294921875</v>
      </c>
      <c r="JB41">
        <v>3553.5223904977479</v>
      </c>
      <c r="JC41">
        <v>4012.1556314678992</v>
      </c>
      <c r="JD41">
        <v>3985.0109190634994</v>
      </c>
      <c r="JE41">
        <v>3751.2310986078646</v>
      </c>
      <c r="JF41">
        <v>3346.1704324495422</v>
      </c>
      <c r="JG41">
        <v>3262.3997532387416</v>
      </c>
      <c r="JH41">
        <v>3714.602808756712</v>
      </c>
      <c r="JI41">
        <v>3444.0000728544364</v>
      </c>
      <c r="JJ41">
        <v>3238.20673763377</v>
      </c>
      <c r="JK41">
        <v>3462.9656577079754</v>
      </c>
      <c r="JL41">
        <v>3513.1387274467238</v>
      </c>
      <c r="JM41">
        <v>3505.9062905317769</v>
      </c>
      <c r="JN41">
        <v>3418.7831987750551</v>
      </c>
      <c r="JO41">
        <v>3440.5277247830636</v>
      </c>
      <c r="JP41">
        <v>3474.1743881118882</v>
      </c>
      <c r="JQ41">
        <v>3196.5901105493185</v>
      </c>
      <c r="JR41">
        <v>3004.9490375618234</v>
      </c>
      <c r="JS41">
        <v>2876.472974174334</v>
      </c>
      <c r="JT41">
        <v>2978.8776510655866</v>
      </c>
      <c r="JU41">
        <v>3168.8342779862933</v>
      </c>
      <c r="JV41">
        <v>3158.789367929061</v>
      </c>
      <c r="JW41">
        <v>3331.2455141058226</v>
      </c>
      <c r="JX41">
        <v>3452.5013396030404</v>
      </c>
      <c r="JY41">
        <v>3444.2630359212053</v>
      </c>
      <c r="JZ41">
        <v>3463.897286133365</v>
      </c>
      <c r="KA41">
        <v>4035.0532007170532</v>
      </c>
      <c r="KB41">
        <v>3364.0102907708178</v>
      </c>
      <c r="KC41">
        <v>2932.6773628233018</v>
      </c>
      <c r="KD41">
        <v>3116.4318012984077</v>
      </c>
      <c r="KE41">
        <v>2873.3834439033953</v>
      </c>
      <c r="KF41">
        <v>3172.0871641365547</v>
      </c>
      <c r="KG41">
        <v>3648.2385287136044</v>
      </c>
      <c r="KH41">
        <v>3305.3101181277671</v>
      </c>
      <c r="KI41">
        <v>3478.7992942998208</v>
      </c>
      <c r="KJ41">
        <v>3579.2508347005978</v>
      </c>
      <c r="KK41">
        <v>3689.8283247514205</v>
      </c>
      <c r="KL41">
        <v>3766.4337550647269</v>
      </c>
      <c r="KM41">
        <v>3615.535732978421</v>
      </c>
      <c r="KN41">
        <v>3643.965372745171</v>
      </c>
      <c r="KO41">
        <v>3500.9934060471369</v>
      </c>
      <c r="KP41">
        <f t="shared" si="0"/>
        <v>3330.5566104453551</v>
      </c>
    </row>
    <row r="42" spans="1:302" x14ac:dyDescent="0.25">
      <c r="A42" t="s">
        <v>359</v>
      </c>
      <c r="B42">
        <v>3200.3132029392236</v>
      </c>
      <c r="C42">
        <v>2731.1050281102648</v>
      </c>
      <c r="D42">
        <v>2656.9281808405976</v>
      </c>
      <c r="E42">
        <v>3018.081125797713</v>
      </c>
      <c r="F42">
        <v>3375.7968104263555</v>
      </c>
      <c r="G42">
        <v>3407.4061279881562</v>
      </c>
      <c r="H42">
        <v>3440.7640989837873</v>
      </c>
      <c r="I42">
        <v>3345.9536538306938</v>
      </c>
      <c r="J42">
        <v>3418.129536380226</v>
      </c>
      <c r="K42">
        <v>3270.7768393955957</v>
      </c>
      <c r="L42">
        <v>3263.7017867628556</v>
      </c>
      <c r="M42">
        <v>3009.6230199128559</v>
      </c>
      <c r="N42">
        <v>3153.3319671291265</v>
      </c>
      <c r="O42">
        <v>3315.9464764713202</v>
      </c>
      <c r="P42">
        <v>3161.0816247795415</v>
      </c>
      <c r="Q42">
        <v>3286.9962897548953</v>
      </c>
      <c r="R42">
        <v>3361.273752598162</v>
      </c>
      <c r="S42">
        <v>3217.1178911428997</v>
      </c>
      <c r="T42">
        <v>3147.6647544901998</v>
      </c>
      <c r="U42">
        <v>3223.5495985659463</v>
      </c>
      <c r="V42">
        <v>3169.249027288849</v>
      </c>
      <c r="W42">
        <v>3104.530158256196</v>
      </c>
      <c r="X42">
        <v>2719.9163696743885</v>
      </c>
      <c r="Y42">
        <v>2661.3773211290945</v>
      </c>
      <c r="Z42">
        <v>2854.4172760101328</v>
      </c>
      <c r="AA42">
        <v>2963.7854415783249</v>
      </c>
      <c r="AB42">
        <v>3310.582321061484</v>
      </c>
      <c r="AC42">
        <v>3323.8999079526393</v>
      </c>
      <c r="AD42">
        <v>3398.8210019109702</v>
      </c>
      <c r="AE42">
        <v>3367.4725353117424</v>
      </c>
      <c r="AF42">
        <v>3375.3199389507731</v>
      </c>
      <c r="AG42">
        <v>3310.4332747284507</v>
      </c>
      <c r="AH42">
        <v>3431.3822301729274</v>
      </c>
      <c r="AI42">
        <v>3392.4906004264194</v>
      </c>
      <c r="AJ42">
        <v>3077.0280838126282</v>
      </c>
      <c r="AK42">
        <v>2652.9193243076415</v>
      </c>
      <c r="AL42">
        <v>2622.3891042454911</v>
      </c>
      <c r="AM42">
        <v>2822.0748348621955</v>
      </c>
      <c r="AN42">
        <v>3243.2916620924361</v>
      </c>
      <c r="AO42">
        <v>3518.3574550702369</v>
      </c>
      <c r="AP42">
        <v>3478.3049841562542</v>
      </c>
      <c r="AQ42">
        <v>3489.2576679794729</v>
      </c>
      <c r="AR42">
        <v>3471.0092082504325</v>
      </c>
      <c r="AS42">
        <v>3472.812120045392</v>
      </c>
      <c r="AT42">
        <v>3324.9645373105768</v>
      </c>
      <c r="AU42">
        <v>3465.3884132304829</v>
      </c>
      <c r="AV42">
        <v>3551.6323805227798</v>
      </c>
      <c r="AW42">
        <v>3234.3387754592959</v>
      </c>
      <c r="AX42">
        <v>3210.5836419256157</v>
      </c>
      <c r="AY42">
        <v>3285.9619997659729</v>
      </c>
      <c r="AZ42">
        <v>3493.3945313386757</v>
      </c>
      <c r="BA42">
        <v>3446.8023914411579</v>
      </c>
      <c r="BB42">
        <v>3475.0751251241113</v>
      </c>
      <c r="BC42">
        <v>3377.7453718664883</v>
      </c>
      <c r="BD42">
        <v>3519.2804885074024</v>
      </c>
      <c r="BE42">
        <v>3512.8572338320159</v>
      </c>
      <c r="BF42">
        <v>3515.5933423981469</v>
      </c>
      <c r="BG42">
        <v>3577.1416110775212</v>
      </c>
      <c r="BH42">
        <v>3511.5754129599623</v>
      </c>
      <c r="BI42">
        <v>3396.7077130687812</v>
      </c>
      <c r="BJ42">
        <v>3138.1459429132478</v>
      </c>
      <c r="BK42">
        <v>3165.0796034845298</v>
      </c>
      <c r="BL42">
        <v>2485.778080636002</v>
      </c>
      <c r="BM42">
        <v>2576.5763390015459</v>
      </c>
      <c r="BN42">
        <v>2858.2052101915115</v>
      </c>
      <c r="BO42">
        <v>2908.1244149434087</v>
      </c>
      <c r="BP42">
        <v>3004.4041032907726</v>
      </c>
      <c r="BQ42">
        <v>2984.5294599018007</v>
      </c>
      <c r="BR42">
        <v>3102.4677055566949</v>
      </c>
      <c r="BS42">
        <v>3324.4665576260295</v>
      </c>
      <c r="BT42">
        <v>3265.0219894188231</v>
      </c>
      <c r="BU42">
        <v>3126.4052461775846</v>
      </c>
      <c r="BV42">
        <v>2812.8957612848321</v>
      </c>
      <c r="BW42">
        <v>2895.3521791930916</v>
      </c>
      <c r="BX42">
        <v>2813.4664836180268</v>
      </c>
      <c r="BY42">
        <v>3416.7809898762653</v>
      </c>
      <c r="BZ42">
        <v>3211.7201945239485</v>
      </c>
      <c r="CA42">
        <v>3288.2382316222365</v>
      </c>
      <c r="CB42">
        <v>3131.619519572233</v>
      </c>
      <c r="CC42">
        <v>3255.4070962321462</v>
      </c>
      <c r="CD42">
        <v>3266.7928366100305</v>
      </c>
      <c r="CE42">
        <v>3244.8173341114107</v>
      </c>
      <c r="CF42">
        <v>3152.5717408906885</v>
      </c>
      <c r="CG42">
        <v>3025.5996378424911</v>
      </c>
      <c r="CH42">
        <v>2919.2221587558961</v>
      </c>
      <c r="CI42">
        <v>2995.3489277451499</v>
      </c>
      <c r="CJ42">
        <v>2892.7510909919883</v>
      </c>
      <c r="CK42">
        <v>2985.8908243682763</v>
      </c>
      <c r="CL42">
        <v>3186.9071019296489</v>
      </c>
      <c r="CM42">
        <v>3084.1636326566277</v>
      </c>
      <c r="CN42">
        <v>3097.0243084046415</v>
      </c>
      <c r="CO42">
        <v>3224.6166262001984</v>
      </c>
      <c r="CP42">
        <v>3266.1800912160797</v>
      </c>
      <c r="CQ42">
        <v>3145.8980242286525</v>
      </c>
      <c r="CR42">
        <v>3202.4946693483753</v>
      </c>
      <c r="CS42">
        <v>2988.2649018232819</v>
      </c>
      <c r="CT42">
        <v>2948.9773679798827</v>
      </c>
      <c r="CU42">
        <v>2873.5317285203655</v>
      </c>
      <c r="CV42">
        <v>3016.5620330012453</v>
      </c>
      <c r="CW42">
        <v>3238.5268583830712</v>
      </c>
      <c r="CX42">
        <v>3273.5107794163341</v>
      </c>
      <c r="CY42">
        <v>3464.0069080274302</v>
      </c>
      <c r="CZ42">
        <v>3312.8082924808396</v>
      </c>
      <c r="DA42">
        <v>3135.9867917690171</v>
      </c>
      <c r="DB42">
        <v>3116.411893291749</v>
      </c>
      <c r="DC42">
        <v>3093.4845440494591</v>
      </c>
      <c r="DD42">
        <v>3055.33858539218</v>
      </c>
      <c r="DE42">
        <v>3137.2775899377875</v>
      </c>
      <c r="DF42">
        <v>2749.1334642183469</v>
      </c>
      <c r="DG42">
        <v>2722.1919431279621</v>
      </c>
      <c r="DH42">
        <v>2597.114747436859</v>
      </c>
      <c r="DI42">
        <v>3197.5277685144806</v>
      </c>
      <c r="DJ42">
        <v>3077.8846241718074</v>
      </c>
      <c r="DK42">
        <v>3136.582983867921</v>
      </c>
      <c r="DL42">
        <v>3176.3352700834253</v>
      </c>
      <c r="DM42">
        <v>3165.2343281450808</v>
      </c>
      <c r="DN42">
        <v>3153.9583149342047</v>
      </c>
      <c r="DO42">
        <v>2886.6794440800268</v>
      </c>
      <c r="DP42">
        <v>2955.4394305969727</v>
      </c>
      <c r="DQ42">
        <v>3042.3951630265769</v>
      </c>
      <c r="DR42">
        <v>2844.5823967406577</v>
      </c>
      <c r="DS42">
        <v>2729.173324914394</v>
      </c>
      <c r="DT42">
        <v>2714.1680168016801</v>
      </c>
      <c r="DU42">
        <v>3243.7719949046009</v>
      </c>
      <c r="DV42">
        <v>3261.748642402416</v>
      </c>
      <c r="DW42">
        <v>3240.860488721235</v>
      </c>
      <c r="DX42">
        <v>3278.4566002868487</v>
      </c>
      <c r="DY42">
        <v>3368.0620835016152</v>
      </c>
      <c r="DZ42">
        <v>3306.4818461709147</v>
      </c>
      <c r="EA42">
        <v>3099.0911388140162</v>
      </c>
      <c r="EB42">
        <v>3018.9680172768412</v>
      </c>
      <c r="EC42">
        <v>2847.6518894912679</v>
      </c>
      <c r="ED42">
        <v>2756.7927049391692</v>
      </c>
      <c r="EE42">
        <v>3024.6340551617195</v>
      </c>
      <c r="EF42">
        <v>2842.345767575323</v>
      </c>
      <c r="EG42">
        <v>3296.2657381389818</v>
      </c>
      <c r="EH42">
        <v>3309.4118157800076</v>
      </c>
      <c r="EI42">
        <v>3293.2551184878316</v>
      </c>
      <c r="EJ42">
        <v>3285.7835321916828</v>
      </c>
      <c r="EK42">
        <v>3274.9856264421896</v>
      </c>
      <c r="EL42">
        <v>3256.4805508773834</v>
      </c>
      <c r="EM42">
        <v>3119.9431104599007</v>
      </c>
      <c r="EN42">
        <v>2987.1460718380476</v>
      </c>
      <c r="EO42">
        <v>2879.5661981787184</v>
      </c>
      <c r="EP42">
        <v>2805.5617142557394</v>
      </c>
      <c r="EQ42">
        <v>2820.7328343898153</v>
      </c>
      <c r="ER42">
        <v>2886.5344420081447</v>
      </c>
      <c r="ES42">
        <v>3599.6869961354387</v>
      </c>
      <c r="ET42">
        <v>3505.1590614467204</v>
      </c>
      <c r="EU42">
        <v>3347.571817100119</v>
      </c>
      <c r="EV42">
        <v>3198.2019408433353</v>
      </c>
      <c r="EW42">
        <v>3226.6852670688122</v>
      </c>
      <c r="EX42">
        <v>3086.5697735100721</v>
      </c>
      <c r="EY42">
        <v>3147.7003577487644</v>
      </c>
      <c r="EZ42">
        <v>2725.1169452427771</v>
      </c>
      <c r="FA42">
        <v>2679.8119855259538</v>
      </c>
      <c r="FB42">
        <v>2998.6657408175111</v>
      </c>
      <c r="FC42">
        <v>2932.7684971098265</v>
      </c>
      <c r="FD42">
        <v>3084.0607366468271</v>
      </c>
      <c r="FE42">
        <v>3158.9705555650489</v>
      </c>
      <c r="FF42">
        <v>3059.6571737832187</v>
      </c>
      <c r="FG42">
        <v>3162.2566304108054</v>
      </c>
      <c r="FH42">
        <v>3214.692354409879</v>
      </c>
      <c r="FI42">
        <v>3241.0948013431062</v>
      </c>
      <c r="FJ42">
        <v>3262.5528514509992</v>
      </c>
      <c r="FK42">
        <v>3467.2618585728696</v>
      </c>
      <c r="FL42">
        <v>3245.8315166409029</v>
      </c>
      <c r="FM42">
        <v>3352.4748731278623</v>
      </c>
      <c r="FN42">
        <v>3298.3779492627573</v>
      </c>
      <c r="FO42">
        <v>3331.5683031962481</v>
      </c>
      <c r="FP42">
        <v>3581.5447588187258</v>
      </c>
      <c r="FQ42">
        <v>3479.5826186392223</v>
      </c>
      <c r="FR42">
        <v>3369.3055917339589</v>
      </c>
      <c r="FS42">
        <v>3379.4775096148487</v>
      </c>
      <c r="FT42">
        <v>3384.3825656884446</v>
      </c>
      <c r="FU42">
        <v>3425.8601981203965</v>
      </c>
      <c r="FV42">
        <v>3446.6403956194677</v>
      </c>
      <c r="FW42">
        <v>3517.0456602140384</v>
      </c>
      <c r="FX42">
        <v>3612.0243511503581</v>
      </c>
      <c r="FY42">
        <v>3516.1221513131804</v>
      </c>
      <c r="FZ42">
        <v>3354.9164972314929</v>
      </c>
      <c r="GA42">
        <v>3132.6224675742315</v>
      </c>
      <c r="GB42">
        <v>3209.9433036477722</v>
      </c>
      <c r="GC42">
        <v>3375.9094930750116</v>
      </c>
      <c r="GD42">
        <v>3289.0599809772912</v>
      </c>
      <c r="GE42">
        <v>3320.435263477113</v>
      </c>
      <c r="GF42">
        <v>3320.8724968402503</v>
      </c>
      <c r="GG42">
        <v>3275.8720874542014</v>
      </c>
      <c r="GH42">
        <v>3308.0378962630989</v>
      </c>
      <c r="GI42">
        <v>3432.049828799898</v>
      </c>
      <c r="GJ42">
        <v>3348.5564044629755</v>
      </c>
      <c r="GK42">
        <v>3239.0909030447328</v>
      </c>
      <c r="GL42">
        <v>3316.5347821994214</v>
      </c>
      <c r="GM42">
        <v>3348.2479135797776</v>
      </c>
      <c r="GN42">
        <v>3353.7039511782264</v>
      </c>
      <c r="GO42">
        <v>3446.8051732766171</v>
      </c>
      <c r="GP42">
        <v>3414.7260373746203</v>
      </c>
      <c r="GQ42">
        <v>3407.7037794883454</v>
      </c>
      <c r="GR42">
        <v>3470.6937601416139</v>
      </c>
      <c r="GS42">
        <v>3440.1502169413261</v>
      </c>
      <c r="GT42">
        <v>3453.1399778470204</v>
      </c>
      <c r="GU42">
        <v>3737.9291906241742</v>
      </c>
      <c r="GV42">
        <v>3480.4630112403147</v>
      </c>
      <c r="GW42">
        <v>3387.7119731824641</v>
      </c>
      <c r="GX42">
        <v>3575.5758645253209</v>
      </c>
      <c r="GY42">
        <v>4234.8663858923201</v>
      </c>
      <c r="GZ42">
        <v>3546.8092225109904</v>
      </c>
      <c r="HA42">
        <v>3578.4913096200485</v>
      </c>
      <c r="HB42">
        <v>3791.712070723398</v>
      </c>
      <c r="HC42">
        <v>3914.9021385093806</v>
      </c>
      <c r="HD42">
        <v>3856.1694563338788</v>
      </c>
      <c r="HE42">
        <v>3796.3541666666665</v>
      </c>
      <c r="HF42">
        <v>3800.4054775031127</v>
      </c>
      <c r="HG42">
        <v>3794.939500116795</v>
      </c>
      <c r="HH42">
        <v>3615.4247291149986</v>
      </c>
      <c r="HI42">
        <v>3546.4246586011741</v>
      </c>
      <c r="HJ42">
        <v>3725.0017533752471</v>
      </c>
      <c r="HK42">
        <v>3685.9703531944842</v>
      </c>
      <c r="HL42">
        <v>3770.5147165434246</v>
      </c>
      <c r="HM42">
        <v>3704.9702179282604</v>
      </c>
      <c r="HN42">
        <v>3784.5532730048189</v>
      </c>
      <c r="HO42">
        <v>3741.3611207194745</v>
      </c>
      <c r="HP42">
        <v>3859.5411204481788</v>
      </c>
      <c r="HQ42">
        <v>3912.1887154918886</v>
      </c>
      <c r="HR42">
        <v>3931.1691780182873</v>
      </c>
      <c r="HS42">
        <v>3926.4928831731281</v>
      </c>
      <c r="HT42">
        <v>3530.7562761394956</v>
      </c>
      <c r="HU42">
        <v>3567.9064811269423</v>
      </c>
      <c r="HV42">
        <v>4272.1579885171259</v>
      </c>
      <c r="HW42">
        <v>3719.0080523402112</v>
      </c>
      <c r="HX42">
        <v>3815.6266889206804</v>
      </c>
      <c r="HY42">
        <v>3564.0780866998011</v>
      </c>
      <c r="HZ42">
        <v>3588.5450120670362</v>
      </c>
      <c r="IA42">
        <v>3580.4149744261986</v>
      </c>
      <c r="IB42">
        <v>3650.388191996683</v>
      </c>
      <c r="IC42">
        <v>3695.1313367279936</v>
      </c>
      <c r="ID42">
        <v>3710.8104350491535</v>
      </c>
      <c r="IE42">
        <v>3612.6275880906851</v>
      </c>
      <c r="IF42">
        <v>3654.298176635376</v>
      </c>
      <c r="IG42">
        <v>3922.7411373407967</v>
      </c>
      <c r="IH42">
        <v>3910.589062959385</v>
      </c>
      <c r="II42">
        <v>3905.1955007315337</v>
      </c>
      <c r="IJ42">
        <v>3837.4648959566912</v>
      </c>
      <c r="IK42">
        <v>3820.5100752487251</v>
      </c>
      <c r="IL42">
        <v>3725.7900937322961</v>
      </c>
      <c r="IM42">
        <v>3818.26307988191</v>
      </c>
      <c r="IN42">
        <v>3714.6281781023918</v>
      </c>
      <c r="IO42">
        <v>3716.4626484432129</v>
      </c>
      <c r="IP42">
        <v>3874.3589283024116</v>
      </c>
      <c r="IQ42">
        <v>4080.3247302041345</v>
      </c>
      <c r="IR42">
        <v>4151.7286250939151</v>
      </c>
      <c r="IS42">
        <v>4013.8848312911209</v>
      </c>
      <c r="IT42">
        <v>3729.324190521229</v>
      </c>
      <c r="IU42">
        <v>3594.5078892712113</v>
      </c>
      <c r="IV42">
        <v>4088.4768713954459</v>
      </c>
      <c r="IW42">
        <v>3692.8278453866892</v>
      </c>
      <c r="IX42">
        <v>3674.6271663696007</v>
      </c>
      <c r="IY42">
        <v>3689.7342921158961</v>
      </c>
      <c r="IZ42">
        <v>3832.9457829575927</v>
      </c>
      <c r="JA42">
        <v>3593.602294921875</v>
      </c>
      <c r="JB42">
        <v>3553.5223904977479</v>
      </c>
      <c r="JC42">
        <v>4012.1556314678992</v>
      </c>
      <c r="JD42">
        <v>3985.0109190634994</v>
      </c>
      <c r="JE42">
        <v>3751.2310986078646</v>
      </c>
      <c r="JF42">
        <v>3346.1704324495422</v>
      </c>
      <c r="JG42">
        <v>3262.3997532387416</v>
      </c>
      <c r="JH42">
        <v>3714.602808756712</v>
      </c>
      <c r="JI42">
        <v>3444.0000728544364</v>
      </c>
      <c r="JJ42">
        <v>3238.20673763377</v>
      </c>
      <c r="JK42">
        <v>3462.9656577079754</v>
      </c>
      <c r="JL42">
        <v>3513.1387274467238</v>
      </c>
      <c r="JM42">
        <v>3505.9062905317769</v>
      </c>
      <c r="JN42">
        <v>3418.7831987750551</v>
      </c>
      <c r="JO42">
        <v>3440.5277247830636</v>
      </c>
      <c r="JP42">
        <v>3474.1743881118882</v>
      </c>
      <c r="JQ42">
        <v>3196.5901105493185</v>
      </c>
      <c r="JR42">
        <v>3004.9490375618234</v>
      </c>
      <c r="JS42">
        <v>2876.472974174334</v>
      </c>
      <c r="JT42">
        <v>2978.8776510655866</v>
      </c>
      <c r="JU42">
        <v>3168.8342779862933</v>
      </c>
      <c r="JV42">
        <v>3158.789367929061</v>
      </c>
      <c r="JW42">
        <v>3331.2455141058226</v>
      </c>
      <c r="JX42">
        <v>3452.5013396030404</v>
      </c>
      <c r="JY42">
        <v>3444.2630359212053</v>
      </c>
      <c r="JZ42">
        <v>3463.897286133365</v>
      </c>
      <c r="KA42">
        <v>4035.0532007170532</v>
      </c>
      <c r="KB42">
        <v>3364.0102907708178</v>
      </c>
      <c r="KC42">
        <v>2932.6773628233018</v>
      </c>
      <c r="KD42">
        <v>3116.4318012984077</v>
      </c>
      <c r="KE42">
        <v>2873.3834439033953</v>
      </c>
      <c r="KF42">
        <v>3172.0871641365547</v>
      </c>
      <c r="KG42">
        <v>3648.2385287136044</v>
      </c>
      <c r="KH42">
        <v>3305.3101181277671</v>
      </c>
      <c r="KI42">
        <v>3478.7992942998208</v>
      </c>
      <c r="KJ42">
        <v>3579.2508347005978</v>
      </c>
      <c r="KK42">
        <v>3689.8283247514205</v>
      </c>
      <c r="KL42">
        <v>3766.4337550647269</v>
      </c>
      <c r="KM42">
        <v>3615.535732978421</v>
      </c>
      <c r="KN42">
        <v>3643.965372745171</v>
      </c>
      <c r="KO42">
        <v>3500.9934060471369</v>
      </c>
      <c r="KP42">
        <f t="shared" si="0"/>
        <v>3330.5566104453551</v>
      </c>
    </row>
    <row r="43" spans="1:302" x14ac:dyDescent="0.25">
      <c r="A43" t="s">
        <v>713</v>
      </c>
      <c r="B43">
        <v>3200.3132029392236</v>
      </c>
      <c r="C43">
        <v>2731.1050281102648</v>
      </c>
      <c r="D43">
        <v>2656.9281808405976</v>
      </c>
      <c r="E43">
        <v>3018.081125797713</v>
      </c>
      <c r="F43">
        <v>3375.7968104263555</v>
      </c>
      <c r="G43">
        <v>3407.4061279881562</v>
      </c>
      <c r="H43">
        <v>3440.7640989837873</v>
      </c>
      <c r="I43">
        <v>3345.9536538306938</v>
      </c>
      <c r="J43">
        <v>3418.129536380226</v>
      </c>
      <c r="K43">
        <v>3270.7768393955957</v>
      </c>
      <c r="L43">
        <v>3263.7017867628556</v>
      </c>
      <c r="M43">
        <v>3009.6230199128559</v>
      </c>
      <c r="N43">
        <v>3153.3319671291265</v>
      </c>
      <c r="O43">
        <v>3315.9464764713202</v>
      </c>
      <c r="P43">
        <v>3161.0816247795415</v>
      </c>
      <c r="Q43">
        <v>3286.9962897548953</v>
      </c>
      <c r="R43">
        <v>3361.273752598162</v>
      </c>
      <c r="S43">
        <v>3217.1178911428997</v>
      </c>
      <c r="T43">
        <v>3147.6647544901998</v>
      </c>
      <c r="U43">
        <v>3223.5495985659463</v>
      </c>
      <c r="V43">
        <v>3169.249027288849</v>
      </c>
      <c r="W43">
        <v>3104.530158256196</v>
      </c>
      <c r="X43">
        <v>2719.9163696743885</v>
      </c>
      <c r="Y43">
        <v>2661.3773211290945</v>
      </c>
      <c r="Z43">
        <v>2854.4172760101328</v>
      </c>
      <c r="AA43">
        <v>2963.7854415783249</v>
      </c>
      <c r="AB43">
        <v>3310.582321061484</v>
      </c>
      <c r="AC43">
        <v>3323.8999079526393</v>
      </c>
      <c r="AD43">
        <v>3398.8210019109702</v>
      </c>
      <c r="AE43">
        <v>3367.4725353117424</v>
      </c>
      <c r="AF43">
        <v>3375.3199389507731</v>
      </c>
      <c r="AG43">
        <v>3310.4332747284507</v>
      </c>
      <c r="AH43">
        <v>3431.3822301729274</v>
      </c>
      <c r="AI43">
        <v>3392.4906004264194</v>
      </c>
      <c r="AJ43">
        <v>3077.0280838126282</v>
      </c>
      <c r="AK43">
        <v>2652.9193243076415</v>
      </c>
      <c r="AL43">
        <v>2622.3891042454911</v>
      </c>
      <c r="AM43">
        <v>2822.0748348621955</v>
      </c>
      <c r="AN43">
        <v>3243.2916620924361</v>
      </c>
      <c r="AO43">
        <v>3518.3574550702369</v>
      </c>
      <c r="AP43">
        <v>3478.3049841562542</v>
      </c>
      <c r="AQ43">
        <v>3489.2576679794729</v>
      </c>
      <c r="AR43">
        <v>3471.0092082504325</v>
      </c>
      <c r="AS43">
        <v>3472.812120045392</v>
      </c>
      <c r="AT43">
        <v>3324.9645373105768</v>
      </c>
      <c r="AU43">
        <v>3465.3884132304829</v>
      </c>
      <c r="AV43">
        <v>3551.6323805227798</v>
      </c>
      <c r="AW43">
        <v>3234.3387754592959</v>
      </c>
      <c r="AX43">
        <v>3210.5836419256157</v>
      </c>
      <c r="AY43">
        <v>3285.9619997659729</v>
      </c>
      <c r="AZ43">
        <v>3493.3945313386757</v>
      </c>
      <c r="BA43">
        <v>3446.8023914411579</v>
      </c>
      <c r="BB43">
        <v>3475.0751251241113</v>
      </c>
      <c r="BC43">
        <v>3377.7453718664883</v>
      </c>
      <c r="BD43">
        <v>3519.2804885074024</v>
      </c>
      <c r="BE43">
        <v>3512.8572338320159</v>
      </c>
      <c r="BF43">
        <v>3515.5933423981469</v>
      </c>
      <c r="BG43">
        <v>3577.1416110775212</v>
      </c>
      <c r="BH43">
        <v>3511.5754129599623</v>
      </c>
      <c r="BI43">
        <v>3396.7077130687812</v>
      </c>
      <c r="BJ43">
        <v>3138.1459429132478</v>
      </c>
      <c r="BK43">
        <v>3165.0796034845298</v>
      </c>
      <c r="BL43">
        <v>2485.778080636002</v>
      </c>
      <c r="BM43">
        <v>2576.5763390015459</v>
      </c>
      <c r="BN43">
        <v>2858.2052101915115</v>
      </c>
      <c r="BO43">
        <v>2908.1244149434087</v>
      </c>
      <c r="BP43">
        <v>3004.4041032907726</v>
      </c>
      <c r="BQ43">
        <v>2984.5294599018007</v>
      </c>
      <c r="BR43">
        <v>3102.4677055566949</v>
      </c>
      <c r="BS43">
        <v>3324.4665576260295</v>
      </c>
      <c r="BT43">
        <v>3265.0219894188231</v>
      </c>
      <c r="BU43">
        <v>3126.4052461775846</v>
      </c>
      <c r="BV43">
        <v>2812.8957612848321</v>
      </c>
      <c r="BW43">
        <v>2895.3521791930916</v>
      </c>
      <c r="BX43">
        <v>2813.4664836180268</v>
      </c>
      <c r="BY43">
        <v>3416.7809898762653</v>
      </c>
      <c r="BZ43">
        <v>3211.7201945239485</v>
      </c>
      <c r="CA43">
        <v>3288.2382316222365</v>
      </c>
      <c r="CB43">
        <v>3131.619519572233</v>
      </c>
      <c r="CC43">
        <v>3255.4070962321462</v>
      </c>
      <c r="CD43">
        <v>3266.7928366100305</v>
      </c>
      <c r="CE43">
        <v>3244.8173341114107</v>
      </c>
      <c r="CF43">
        <v>3152.5717408906885</v>
      </c>
      <c r="CG43">
        <v>3025.5996378424911</v>
      </c>
      <c r="CH43">
        <v>2919.2221587558961</v>
      </c>
      <c r="CI43">
        <v>2995.3489277451499</v>
      </c>
      <c r="CJ43">
        <v>2892.7510909919883</v>
      </c>
      <c r="CK43">
        <v>2985.8908243682763</v>
      </c>
      <c r="CL43">
        <v>3186.9071019296489</v>
      </c>
      <c r="CM43">
        <v>3084.1636326566277</v>
      </c>
      <c r="CN43">
        <v>3097.0243084046415</v>
      </c>
      <c r="CO43">
        <v>3224.6166262001984</v>
      </c>
      <c r="CP43">
        <v>3266.1800912160797</v>
      </c>
      <c r="CQ43">
        <v>3145.8980242286525</v>
      </c>
      <c r="CR43">
        <v>3202.4946693483753</v>
      </c>
      <c r="CS43">
        <v>2988.2649018232819</v>
      </c>
      <c r="CT43">
        <v>2948.9773679798827</v>
      </c>
      <c r="CU43">
        <v>2873.5317285203655</v>
      </c>
      <c r="CV43">
        <v>3016.5620330012453</v>
      </c>
      <c r="CW43">
        <v>3238.5268583830712</v>
      </c>
      <c r="CX43">
        <v>3273.5107794163341</v>
      </c>
      <c r="CY43">
        <v>3464.0069080274302</v>
      </c>
      <c r="CZ43">
        <v>3312.8082924808396</v>
      </c>
      <c r="DA43">
        <v>3135.9867917690171</v>
      </c>
      <c r="DB43">
        <v>3116.411893291749</v>
      </c>
      <c r="DC43">
        <v>3093.4845440494591</v>
      </c>
      <c r="DD43">
        <v>3055.33858539218</v>
      </c>
      <c r="DE43">
        <v>3137.2775899377875</v>
      </c>
      <c r="DF43">
        <v>2749.1334642183469</v>
      </c>
      <c r="DG43">
        <v>2722.1919431279621</v>
      </c>
      <c r="DH43">
        <v>2597.114747436859</v>
      </c>
      <c r="DI43">
        <v>3197.5277685144806</v>
      </c>
      <c r="DJ43">
        <v>3077.8846241718074</v>
      </c>
      <c r="DK43">
        <v>3136.582983867921</v>
      </c>
      <c r="DL43">
        <v>3176.3352700834253</v>
      </c>
      <c r="DM43">
        <v>3165.2343281450808</v>
      </c>
      <c r="DN43">
        <v>3153.9583149342047</v>
      </c>
      <c r="DO43">
        <v>2886.6794440800268</v>
      </c>
      <c r="DP43">
        <v>2955.4394305969727</v>
      </c>
      <c r="DQ43">
        <v>3042.3951630265769</v>
      </c>
      <c r="DR43">
        <v>2844.5823967406577</v>
      </c>
      <c r="DS43">
        <v>2729.173324914394</v>
      </c>
      <c r="DT43">
        <v>2714.1680168016801</v>
      </c>
      <c r="DU43">
        <v>3243.7719949046009</v>
      </c>
      <c r="DV43">
        <v>3261.748642402416</v>
      </c>
      <c r="DW43">
        <v>3240.860488721235</v>
      </c>
      <c r="DX43">
        <v>3278.4566002868487</v>
      </c>
      <c r="DY43">
        <v>3368.0620835016152</v>
      </c>
      <c r="DZ43">
        <v>3306.4818461709147</v>
      </c>
      <c r="EA43">
        <v>3099.0911388140162</v>
      </c>
      <c r="EB43">
        <v>3018.9680172768412</v>
      </c>
      <c r="EC43">
        <v>2847.6518894912679</v>
      </c>
      <c r="ED43">
        <v>2756.7927049391692</v>
      </c>
      <c r="EE43">
        <v>3024.6340551617195</v>
      </c>
      <c r="EF43">
        <v>2842.345767575323</v>
      </c>
      <c r="EG43">
        <v>3296.2657381389818</v>
      </c>
      <c r="EH43">
        <v>3309.4118157800076</v>
      </c>
      <c r="EI43">
        <v>3293.2551184878316</v>
      </c>
      <c r="EJ43">
        <v>3285.7835321916828</v>
      </c>
      <c r="EK43">
        <v>3274.9856264421896</v>
      </c>
      <c r="EL43">
        <v>3256.4805508773834</v>
      </c>
      <c r="EM43">
        <v>3119.9431104599007</v>
      </c>
      <c r="EN43">
        <v>2987.1460718380476</v>
      </c>
      <c r="EO43">
        <v>2879.5661981787184</v>
      </c>
      <c r="EP43">
        <v>2805.5617142557394</v>
      </c>
      <c r="EQ43">
        <v>2820.7328343898153</v>
      </c>
      <c r="ER43">
        <v>2886.5344420081447</v>
      </c>
      <c r="ES43">
        <v>3599.6869961354387</v>
      </c>
      <c r="ET43">
        <v>3505.1590614467204</v>
      </c>
      <c r="EU43">
        <v>3347.571817100119</v>
      </c>
      <c r="EV43">
        <v>3198.2019408433353</v>
      </c>
      <c r="EW43">
        <v>3226.6852670688122</v>
      </c>
      <c r="EX43">
        <v>3086.5697735100721</v>
      </c>
      <c r="EY43">
        <v>3147.7003577487644</v>
      </c>
      <c r="EZ43">
        <v>2725.1169452427771</v>
      </c>
      <c r="FA43">
        <v>2679.8119855259538</v>
      </c>
      <c r="FB43">
        <v>2998.6657408175111</v>
      </c>
      <c r="FC43">
        <v>2932.7684971098265</v>
      </c>
      <c r="FD43">
        <v>3084.0607366468271</v>
      </c>
      <c r="FE43">
        <v>3158.9705555650489</v>
      </c>
      <c r="FF43">
        <v>3059.6571737832187</v>
      </c>
      <c r="FG43">
        <v>3162.2566304108054</v>
      </c>
      <c r="FH43">
        <v>3214.692354409879</v>
      </c>
      <c r="FI43">
        <v>3241.0948013431062</v>
      </c>
      <c r="FJ43">
        <v>3262.5528514509992</v>
      </c>
      <c r="FK43">
        <v>3467.2618585728696</v>
      </c>
      <c r="FL43">
        <v>3245.8315166409029</v>
      </c>
      <c r="FM43">
        <v>3352.4748731278623</v>
      </c>
      <c r="FN43">
        <v>3298.3779492627573</v>
      </c>
      <c r="FO43">
        <v>3331.5683031962481</v>
      </c>
      <c r="FP43">
        <v>3581.5447588187258</v>
      </c>
      <c r="FQ43">
        <v>3479.5826186392223</v>
      </c>
      <c r="FR43">
        <v>3369.3055917339589</v>
      </c>
      <c r="FS43">
        <v>3379.4775096148487</v>
      </c>
      <c r="FT43">
        <v>3384.3825656884446</v>
      </c>
      <c r="FU43">
        <v>3425.8601981203965</v>
      </c>
      <c r="FV43">
        <v>3446.6403956194677</v>
      </c>
      <c r="FW43">
        <v>3517.0456602140384</v>
      </c>
      <c r="FX43">
        <v>3612.0243511503581</v>
      </c>
      <c r="FY43">
        <v>3516.1221513131804</v>
      </c>
      <c r="FZ43">
        <v>3354.9164972314929</v>
      </c>
      <c r="GA43">
        <v>3132.6224675742315</v>
      </c>
      <c r="GB43">
        <v>3209.9433036477722</v>
      </c>
      <c r="GC43">
        <v>3375.9094930750116</v>
      </c>
      <c r="GD43">
        <v>3289.0599809772912</v>
      </c>
      <c r="GE43">
        <v>3320.435263477113</v>
      </c>
      <c r="GF43">
        <v>3320.8724968402503</v>
      </c>
      <c r="GG43">
        <v>3275.8720874542014</v>
      </c>
      <c r="GH43">
        <v>3308.0378962630989</v>
      </c>
      <c r="GI43">
        <v>3432.049828799898</v>
      </c>
      <c r="GJ43">
        <v>3348.5564044629755</v>
      </c>
      <c r="GK43">
        <v>3239.0909030447328</v>
      </c>
      <c r="GL43">
        <v>3316.5347821994214</v>
      </c>
      <c r="GM43">
        <v>3348.2479135797776</v>
      </c>
      <c r="GN43">
        <v>3353.7039511782264</v>
      </c>
      <c r="GO43">
        <v>3446.8051732766171</v>
      </c>
      <c r="GP43">
        <v>3414.7260373746203</v>
      </c>
      <c r="GQ43">
        <v>3407.7037794883454</v>
      </c>
      <c r="GR43">
        <v>3470.6937601416139</v>
      </c>
      <c r="GS43">
        <v>3440.1502169413261</v>
      </c>
      <c r="GT43">
        <v>3453.1399778470204</v>
      </c>
      <c r="GU43">
        <v>3737.9291906241742</v>
      </c>
      <c r="GV43">
        <v>3480.4630112403147</v>
      </c>
      <c r="GW43">
        <v>3387.7119731824641</v>
      </c>
      <c r="GX43">
        <v>3575.5758645253209</v>
      </c>
      <c r="GY43">
        <v>4234.8663858923201</v>
      </c>
      <c r="GZ43">
        <v>3546.8092225109904</v>
      </c>
      <c r="HA43">
        <v>3578.4913096200485</v>
      </c>
      <c r="HB43">
        <v>3791.712070723398</v>
      </c>
      <c r="HC43">
        <v>3914.9021385093806</v>
      </c>
      <c r="HD43">
        <v>3856.1694563338788</v>
      </c>
      <c r="HE43">
        <v>3796.3541666666665</v>
      </c>
      <c r="HF43">
        <v>3800.4054775031127</v>
      </c>
      <c r="HG43">
        <v>3794.939500116795</v>
      </c>
      <c r="HH43">
        <v>3615.4247291149986</v>
      </c>
      <c r="HI43">
        <v>3546.4246586011741</v>
      </c>
      <c r="HJ43">
        <v>3725.0017533752471</v>
      </c>
      <c r="HK43">
        <v>3685.9703531944842</v>
      </c>
      <c r="HL43">
        <v>3770.5147165434246</v>
      </c>
      <c r="HM43">
        <v>3704.9702179282604</v>
      </c>
      <c r="HN43">
        <v>3784.5532730048189</v>
      </c>
      <c r="HO43">
        <v>3741.3611207194745</v>
      </c>
      <c r="HP43">
        <v>3859.5411204481788</v>
      </c>
      <c r="HQ43">
        <v>3912.1887154918886</v>
      </c>
      <c r="HR43">
        <v>3931.1691780182873</v>
      </c>
      <c r="HS43">
        <v>3926.4928831731281</v>
      </c>
      <c r="HT43">
        <v>3530.7562761394956</v>
      </c>
      <c r="HU43">
        <v>3567.9064811269423</v>
      </c>
      <c r="HV43">
        <v>4272.1579885171259</v>
      </c>
      <c r="HW43">
        <v>3719.0080523402112</v>
      </c>
      <c r="HX43">
        <v>3815.6266889206804</v>
      </c>
      <c r="HY43">
        <v>3564.0780866998011</v>
      </c>
      <c r="HZ43">
        <v>3588.5450120670362</v>
      </c>
      <c r="IA43">
        <v>3580.4149744261986</v>
      </c>
      <c r="IB43">
        <v>3650.388191996683</v>
      </c>
      <c r="IC43">
        <v>3695.1313367279936</v>
      </c>
      <c r="ID43">
        <v>3710.8104350491535</v>
      </c>
      <c r="IE43">
        <v>3612.6275880906851</v>
      </c>
      <c r="IF43">
        <v>3654.298176635376</v>
      </c>
      <c r="IG43">
        <v>3922.7411373407967</v>
      </c>
      <c r="IH43">
        <v>3910.589062959385</v>
      </c>
      <c r="II43">
        <v>3905.1955007315337</v>
      </c>
      <c r="IJ43">
        <v>3837.4648959566912</v>
      </c>
      <c r="IK43">
        <v>3820.5100752487251</v>
      </c>
      <c r="IL43">
        <v>3725.7900937322961</v>
      </c>
      <c r="IM43">
        <v>3818.26307988191</v>
      </c>
      <c r="IN43">
        <v>3714.6281781023918</v>
      </c>
      <c r="IO43">
        <v>3716.4626484432129</v>
      </c>
      <c r="IP43">
        <v>3874.3589283024116</v>
      </c>
      <c r="IQ43">
        <v>4080.3247302041345</v>
      </c>
      <c r="IR43">
        <v>4151.7286250939151</v>
      </c>
      <c r="IS43">
        <v>4013.8848312911209</v>
      </c>
      <c r="IT43">
        <v>3729.324190521229</v>
      </c>
      <c r="IU43">
        <v>3594.5078892712113</v>
      </c>
      <c r="IV43">
        <v>4088.4768713954459</v>
      </c>
      <c r="IW43">
        <v>3692.8278453866892</v>
      </c>
      <c r="IX43">
        <v>3674.6271663696007</v>
      </c>
      <c r="IY43">
        <v>3689.7342921158961</v>
      </c>
      <c r="IZ43">
        <v>3832.9457829575927</v>
      </c>
      <c r="JA43">
        <v>3593.602294921875</v>
      </c>
      <c r="JB43">
        <v>3553.5223904977479</v>
      </c>
      <c r="JC43">
        <v>4012.1556314678992</v>
      </c>
      <c r="JD43">
        <v>3985.0109190634994</v>
      </c>
      <c r="JE43">
        <v>3751.2310986078646</v>
      </c>
      <c r="JF43">
        <v>3346.1704324495422</v>
      </c>
      <c r="JG43">
        <v>3262.3997532387416</v>
      </c>
      <c r="JH43">
        <v>3714.602808756712</v>
      </c>
      <c r="JI43">
        <v>3444.0000728544364</v>
      </c>
      <c r="JJ43">
        <v>3238.20673763377</v>
      </c>
      <c r="JK43">
        <v>3462.9656577079754</v>
      </c>
      <c r="JL43">
        <v>3513.1387274467238</v>
      </c>
      <c r="JM43">
        <v>3505.9062905317769</v>
      </c>
      <c r="JN43">
        <v>3418.7831987750551</v>
      </c>
      <c r="JO43">
        <v>3440.5277247830636</v>
      </c>
      <c r="JP43">
        <v>3474.1743881118882</v>
      </c>
      <c r="JQ43">
        <v>3196.5901105493185</v>
      </c>
      <c r="JR43">
        <v>3004.9490375618234</v>
      </c>
      <c r="JS43">
        <v>2876.472974174334</v>
      </c>
      <c r="JT43">
        <v>2978.8776510655866</v>
      </c>
      <c r="JU43">
        <v>3168.8342779862933</v>
      </c>
      <c r="JV43">
        <v>3158.789367929061</v>
      </c>
      <c r="JW43">
        <v>3331.2455141058226</v>
      </c>
      <c r="JX43">
        <v>3452.5013396030404</v>
      </c>
      <c r="JY43">
        <v>3444.2630359212053</v>
      </c>
      <c r="JZ43">
        <v>3463.897286133365</v>
      </c>
      <c r="KA43">
        <v>4035.0532007170532</v>
      </c>
      <c r="KB43">
        <v>3364.0102907708178</v>
      </c>
      <c r="KC43">
        <v>2932.6773628233018</v>
      </c>
      <c r="KD43">
        <v>3116.4318012984077</v>
      </c>
      <c r="KE43">
        <v>2873.3834439033953</v>
      </c>
      <c r="KF43">
        <v>3172.0871641365547</v>
      </c>
      <c r="KG43">
        <v>3648.2385287136044</v>
      </c>
      <c r="KH43">
        <v>3305.3101181277671</v>
      </c>
      <c r="KI43">
        <v>3478.7992942998208</v>
      </c>
      <c r="KJ43">
        <v>3579.2508347005978</v>
      </c>
      <c r="KK43">
        <v>3689.8283247514205</v>
      </c>
      <c r="KL43">
        <v>3766.4337550647269</v>
      </c>
      <c r="KM43">
        <v>3615.535732978421</v>
      </c>
      <c r="KN43">
        <v>3643.965372745171</v>
      </c>
      <c r="KO43">
        <v>3500.9934060471369</v>
      </c>
      <c r="KP43">
        <f t="shared" si="0"/>
        <v>3330.5566104453551</v>
      </c>
    </row>
    <row r="44" spans="1:302" x14ac:dyDescent="0.25">
      <c r="A44" t="s">
        <v>207</v>
      </c>
      <c r="B44">
        <v>3200.3132029392236</v>
      </c>
      <c r="C44">
        <v>2731.1050281102648</v>
      </c>
      <c r="D44">
        <v>2656.9281808405976</v>
      </c>
      <c r="E44">
        <v>3018.081125797713</v>
      </c>
      <c r="F44">
        <v>3375.7968104263555</v>
      </c>
      <c r="G44">
        <v>3407.4061279881562</v>
      </c>
      <c r="H44">
        <v>3440.7640989837873</v>
      </c>
      <c r="I44">
        <v>3345.9536538306938</v>
      </c>
      <c r="J44">
        <v>3418.129536380226</v>
      </c>
      <c r="K44">
        <v>3270.7768393955957</v>
      </c>
      <c r="L44">
        <v>3263.7017867628556</v>
      </c>
      <c r="M44">
        <v>3009.6230199128559</v>
      </c>
      <c r="N44">
        <v>3153.3319671291265</v>
      </c>
      <c r="O44">
        <v>3315.9464764713202</v>
      </c>
      <c r="P44">
        <v>3161.0816247795415</v>
      </c>
      <c r="Q44">
        <v>3286.9962897548953</v>
      </c>
      <c r="R44">
        <v>3361.273752598162</v>
      </c>
      <c r="S44">
        <v>3217.1178911428997</v>
      </c>
      <c r="T44">
        <v>3147.6647544901998</v>
      </c>
      <c r="U44">
        <v>3223.5495985659463</v>
      </c>
      <c r="V44">
        <v>3169.249027288849</v>
      </c>
      <c r="W44">
        <v>3104.530158256196</v>
      </c>
      <c r="X44">
        <v>2719.9163696743885</v>
      </c>
      <c r="Y44">
        <v>2661.3773211290945</v>
      </c>
      <c r="Z44">
        <v>2854.4172760101328</v>
      </c>
      <c r="AA44">
        <v>2963.7854415783249</v>
      </c>
      <c r="AB44">
        <v>3310.582321061484</v>
      </c>
      <c r="AC44">
        <v>3323.8999079526393</v>
      </c>
      <c r="AD44">
        <v>3398.8210019109702</v>
      </c>
      <c r="AE44">
        <v>3367.4725353117424</v>
      </c>
      <c r="AF44">
        <v>3375.3199389507731</v>
      </c>
      <c r="AG44">
        <v>3310.4332747284507</v>
      </c>
      <c r="AH44">
        <v>3431.3822301729274</v>
      </c>
      <c r="AI44">
        <v>3392.4906004264194</v>
      </c>
      <c r="AJ44">
        <v>3077.0280838126282</v>
      </c>
      <c r="AK44">
        <v>2652.9193243076415</v>
      </c>
      <c r="AL44">
        <v>2622.3891042454911</v>
      </c>
      <c r="AM44">
        <v>2822.0748348621955</v>
      </c>
      <c r="AN44">
        <v>3243.2916620924361</v>
      </c>
      <c r="AO44">
        <v>3518.3574550702369</v>
      </c>
      <c r="AP44">
        <v>3478.3049841562542</v>
      </c>
      <c r="AQ44">
        <v>3489.2576679794729</v>
      </c>
      <c r="AR44">
        <v>3471.0092082504325</v>
      </c>
      <c r="AS44">
        <v>3472.812120045392</v>
      </c>
      <c r="AT44">
        <v>3324.9645373105768</v>
      </c>
      <c r="AU44">
        <v>3465.3884132304829</v>
      </c>
      <c r="AV44">
        <v>3551.6323805227798</v>
      </c>
      <c r="AW44">
        <v>3234.3387754592959</v>
      </c>
      <c r="AX44">
        <v>3210.5836419256157</v>
      </c>
      <c r="AY44">
        <v>3285.9619997659729</v>
      </c>
      <c r="AZ44">
        <v>3493.3945313386757</v>
      </c>
      <c r="BA44">
        <v>3446.8023914411579</v>
      </c>
      <c r="BB44">
        <v>3475.0751251241113</v>
      </c>
      <c r="BC44">
        <v>3377.7453718664883</v>
      </c>
      <c r="BD44">
        <v>3519.2804885074024</v>
      </c>
      <c r="BE44">
        <v>3512.8572338320159</v>
      </c>
      <c r="BF44">
        <v>3515.5933423981469</v>
      </c>
      <c r="BG44">
        <v>3577.1416110775212</v>
      </c>
      <c r="BH44">
        <v>3511.5754129599623</v>
      </c>
      <c r="BI44">
        <v>3396.7077130687812</v>
      </c>
      <c r="BJ44">
        <v>3138.1459429132478</v>
      </c>
      <c r="BK44">
        <v>3165.0796034845298</v>
      </c>
      <c r="BL44">
        <v>2485.778080636002</v>
      </c>
      <c r="BM44">
        <v>2576.5763390015459</v>
      </c>
      <c r="BN44">
        <v>2858.2052101915115</v>
      </c>
      <c r="BO44">
        <v>2908.1244149434087</v>
      </c>
      <c r="BP44">
        <v>3004.4041032907726</v>
      </c>
      <c r="BQ44">
        <v>2984.5294599018007</v>
      </c>
      <c r="BR44">
        <v>3102.4677055566949</v>
      </c>
      <c r="BS44">
        <v>3324.4665576260295</v>
      </c>
      <c r="BT44">
        <v>3265.0219894188231</v>
      </c>
      <c r="BU44">
        <v>3126.4052461775846</v>
      </c>
      <c r="BV44">
        <v>2812.8957612848321</v>
      </c>
      <c r="BW44">
        <v>2895.3521791930916</v>
      </c>
      <c r="BX44">
        <v>2813.4664836180268</v>
      </c>
      <c r="BY44">
        <v>3416.7809898762653</v>
      </c>
      <c r="BZ44">
        <v>3211.7201945239485</v>
      </c>
      <c r="CA44">
        <v>3288.2382316222365</v>
      </c>
      <c r="CB44">
        <v>3131.619519572233</v>
      </c>
      <c r="CC44">
        <v>3255.4070962321462</v>
      </c>
      <c r="CD44">
        <v>3266.7928366100305</v>
      </c>
      <c r="CE44">
        <v>3244.8173341114107</v>
      </c>
      <c r="CF44">
        <v>3152.5717408906885</v>
      </c>
      <c r="CG44">
        <v>3025.5996378424911</v>
      </c>
      <c r="CH44">
        <v>2919.2221587558961</v>
      </c>
      <c r="CI44">
        <v>2995.3489277451499</v>
      </c>
      <c r="CJ44">
        <v>2892.7510909919883</v>
      </c>
      <c r="CK44">
        <v>2985.8908243682763</v>
      </c>
      <c r="CL44">
        <v>3186.9071019296489</v>
      </c>
      <c r="CM44">
        <v>3084.1636326566277</v>
      </c>
      <c r="CN44">
        <v>3097.0243084046415</v>
      </c>
      <c r="CO44">
        <v>3224.6166262001984</v>
      </c>
      <c r="CP44">
        <v>3266.1800912160797</v>
      </c>
      <c r="CQ44">
        <v>3145.8980242286525</v>
      </c>
      <c r="CR44">
        <v>3202.4946693483753</v>
      </c>
      <c r="CS44">
        <v>2988.2649018232819</v>
      </c>
      <c r="CT44">
        <v>2948.9773679798827</v>
      </c>
      <c r="CU44">
        <v>2873.5317285203655</v>
      </c>
      <c r="CV44">
        <v>3016.5620330012453</v>
      </c>
      <c r="CW44">
        <v>3238.5268583830712</v>
      </c>
      <c r="CX44">
        <v>3273.5107794163341</v>
      </c>
      <c r="CY44">
        <v>3464.0069080274302</v>
      </c>
      <c r="CZ44">
        <v>3312.8082924808396</v>
      </c>
      <c r="DA44">
        <v>3135.9867917690171</v>
      </c>
      <c r="DB44">
        <v>3116.411893291749</v>
      </c>
      <c r="DC44">
        <v>3093.4845440494591</v>
      </c>
      <c r="DD44">
        <v>3055.33858539218</v>
      </c>
      <c r="DE44">
        <v>3137.2775899377875</v>
      </c>
      <c r="DF44">
        <v>2749.1334642183469</v>
      </c>
      <c r="DG44">
        <v>2722.1919431279621</v>
      </c>
      <c r="DH44">
        <v>2597.114747436859</v>
      </c>
      <c r="DI44">
        <v>3197.5277685144806</v>
      </c>
      <c r="DJ44">
        <v>3077.8846241718074</v>
      </c>
      <c r="DK44">
        <v>3136.582983867921</v>
      </c>
      <c r="DL44">
        <v>3176.3352700834253</v>
      </c>
      <c r="DM44">
        <v>3165.2343281450808</v>
      </c>
      <c r="DN44">
        <v>3153.9583149342047</v>
      </c>
      <c r="DO44">
        <v>2886.6794440800268</v>
      </c>
      <c r="DP44">
        <v>2955.4394305969727</v>
      </c>
      <c r="DQ44">
        <v>3042.3951630265769</v>
      </c>
      <c r="DR44">
        <v>2844.5823967406577</v>
      </c>
      <c r="DS44">
        <v>2729.173324914394</v>
      </c>
      <c r="DT44">
        <v>2714.1680168016801</v>
      </c>
      <c r="DU44">
        <v>3243.7719949046009</v>
      </c>
      <c r="DV44">
        <v>3261.748642402416</v>
      </c>
      <c r="DW44">
        <v>3240.860488721235</v>
      </c>
      <c r="DX44">
        <v>3278.4566002868487</v>
      </c>
      <c r="DY44">
        <v>3368.0620835016152</v>
      </c>
      <c r="DZ44">
        <v>3306.4818461709147</v>
      </c>
      <c r="EA44">
        <v>3099.0911388140162</v>
      </c>
      <c r="EB44">
        <v>3018.9680172768412</v>
      </c>
      <c r="EC44">
        <v>2847.6518894912679</v>
      </c>
      <c r="ED44">
        <v>2756.7927049391692</v>
      </c>
      <c r="EE44">
        <v>3024.6340551617195</v>
      </c>
      <c r="EF44">
        <v>2842.345767575323</v>
      </c>
      <c r="EG44">
        <v>3296.2657381389818</v>
      </c>
      <c r="EH44">
        <v>3309.4118157800076</v>
      </c>
      <c r="EI44">
        <v>3293.2551184878316</v>
      </c>
      <c r="EJ44">
        <v>3285.7835321916828</v>
      </c>
      <c r="EK44">
        <v>3274.9856264421896</v>
      </c>
      <c r="EL44">
        <v>3256.4805508773834</v>
      </c>
      <c r="EM44">
        <v>3119.9431104599007</v>
      </c>
      <c r="EN44">
        <v>2987.1460718380476</v>
      </c>
      <c r="EO44">
        <v>2879.5661981787184</v>
      </c>
      <c r="EP44">
        <v>2805.5617142557394</v>
      </c>
      <c r="EQ44">
        <v>2820.7328343898153</v>
      </c>
      <c r="ER44">
        <v>2886.5344420081447</v>
      </c>
      <c r="ES44">
        <v>3599.6869961354387</v>
      </c>
      <c r="ET44">
        <v>3505.1590614467204</v>
      </c>
      <c r="EU44">
        <v>3347.571817100119</v>
      </c>
      <c r="EV44">
        <v>3198.2019408433353</v>
      </c>
      <c r="EW44">
        <v>3226.6852670688122</v>
      </c>
      <c r="EX44">
        <v>3086.5697735100721</v>
      </c>
      <c r="EY44">
        <v>3147.7003577487644</v>
      </c>
      <c r="EZ44">
        <v>2725.1169452427771</v>
      </c>
      <c r="FA44">
        <v>2679.8119855259538</v>
      </c>
      <c r="FB44">
        <v>2998.6657408175111</v>
      </c>
      <c r="FC44">
        <v>2932.7684971098265</v>
      </c>
      <c r="FD44">
        <v>3084.0607366468271</v>
      </c>
      <c r="FE44">
        <v>3158.9705555650489</v>
      </c>
      <c r="FF44">
        <v>3059.6571737832187</v>
      </c>
      <c r="FG44">
        <v>3162.2566304108054</v>
      </c>
      <c r="FH44">
        <v>3214.692354409879</v>
      </c>
      <c r="FI44">
        <v>3241.0948013431062</v>
      </c>
      <c r="FJ44">
        <v>3262.5528514509992</v>
      </c>
      <c r="FK44">
        <v>3467.2618585728696</v>
      </c>
      <c r="FL44">
        <v>3245.8315166409029</v>
      </c>
      <c r="FM44">
        <v>3352.4748731278623</v>
      </c>
      <c r="FN44">
        <v>3298.3779492627573</v>
      </c>
      <c r="FO44">
        <v>3331.5683031962481</v>
      </c>
      <c r="FP44">
        <v>3581.5447588187258</v>
      </c>
      <c r="FQ44">
        <v>3479.5826186392223</v>
      </c>
      <c r="FR44">
        <v>3369.3055917339589</v>
      </c>
      <c r="FS44">
        <v>3379.4775096148487</v>
      </c>
      <c r="FT44">
        <v>3384.3825656884446</v>
      </c>
      <c r="FU44">
        <v>3425.8601981203965</v>
      </c>
      <c r="FV44">
        <v>3446.6403956194677</v>
      </c>
      <c r="FW44">
        <v>3517.0456602140384</v>
      </c>
      <c r="FX44">
        <v>3612.0243511503581</v>
      </c>
      <c r="FY44">
        <v>3516.1221513131804</v>
      </c>
      <c r="FZ44">
        <v>3354.9164972314929</v>
      </c>
      <c r="GA44">
        <v>3132.6224675742315</v>
      </c>
      <c r="GB44">
        <v>3209.9433036477722</v>
      </c>
      <c r="GC44">
        <v>3375.9094930750116</v>
      </c>
      <c r="GD44">
        <v>3289.0599809772912</v>
      </c>
      <c r="GE44">
        <v>3320.435263477113</v>
      </c>
      <c r="GF44">
        <v>3320.8724968402503</v>
      </c>
      <c r="GG44">
        <v>3275.8720874542014</v>
      </c>
      <c r="GH44">
        <v>3308.0378962630989</v>
      </c>
      <c r="GI44">
        <v>3432.049828799898</v>
      </c>
      <c r="GJ44">
        <v>3348.5564044629755</v>
      </c>
      <c r="GK44">
        <v>3239.0909030447328</v>
      </c>
      <c r="GL44">
        <v>3316.5347821994214</v>
      </c>
      <c r="GM44">
        <v>3348.2479135797776</v>
      </c>
      <c r="GN44">
        <v>3353.7039511782264</v>
      </c>
      <c r="GO44">
        <v>3446.8051732766171</v>
      </c>
      <c r="GP44">
        <v>3414.7260373746203</v>
      </c>
      <c r="GQ44">
        <v>3407.7037794883454</v>
      </c>
      <c r="GR44">
        <v>3470.6937601416139</v>
      </c>
      <c r="GS44">
        <v>3440.1502169413261</v>
      </c>
      <c r="GT44">
        <v>3453.1399778470204</v>
      </c>
      <c r="GU44">
        <v>3737.9291906241742</v>
      </c>
      <c r="GV44">
        <v>3480.4630112403147</v>
      </c>
      <c r="GW44">
        <v>3387.7119731824641</v>
      </c>
      <c r="GX44">
        <v>3575.5758645253209</v>
      </c>
      <c r="GY44">
        <v>4234.8663858923201</v>
      </c>
      <c r="GZ44">
        <v>3546.8092225109904</v>
      </c>
      <c r="HA44">
        <v>3578.4913096200485</v>
      </c>
      <c r="HB44">
        <v>3791.712070723398</v>
      </c>
      <c r="HC44">
        <v>3914.9021385093806</v>
      </c>
      <c r="HD44">
        <v>3856.1694563338788</v>
      </c>
      <c r="HE44">
        <v>3796.3541666666665</v>
      </c>
      <c r="HF44">
        <v>3800.4054775031127</v>
      </c>
      <c r="HG44">
        <v>3794.939500116795</v>
      </c>
      <c r="HH44">
        <v>3615.4247291149986</v>
      </c>
      <c r="HI44">
        <v>3546.4246586011741</v>
      </c>
      <c r="HJ44">
        <v>3725.0017533752471</v>
      </c>
      <c r="HK44">
        <v>3685.9703531944842</v>
      </c>
      <c r="HL44">
        <v>3770.5147165434246</v>
      </c>
      <c r="HM44">
        <v>3704.9702179282604</v>
      </c>
      <c r="HN44">
        <v>3784.5532730048189</v>
      </c>
      <c r="HO44">
        <v>3741.3611207194745</v>
      </c>
      <c r="HP44">
        <v>3859.5411204481788</v>
      </c>
      <c r="HQ44">
        <v>3912.1887154918886</v>
      </c>
      <c r="HR44">
        <v>3931.1691780182873</v>
      </c>
      <c r="HS44">
        <v>3926.4928831731281</v>
      </c>
      <c r="HT44">
        <v>3530.7562761394956</v>
      </c>
      <c r="HU44">
        <v>3567.9064811269423</v>
      </c>
      <c r="HV44">
        <v>4272.1579885171259</v>
      </c>
      <c r="HW44">
        <v>3719.0080523402112</v>
      </c>
      <c r="HX44">
        <v>3815.6266889206804</v>
      </c>
      <c r="HY44">
        <v>3564.0780866998011</v>
      </c>
      <c r="HZ44">
        <v>3588.5450120670362</v>
      </c>
      <c r="IA44">
        <v>3580.4149744261986</v>
      </c>
      <c r="IB44">
        <v>3650.388191996683</v>
      </c>
      <c r="IC44">
        <v>3695.1313367279936</v>
      </c>
      <c r="ID44">
        <v>3710.8104350491535</v>
      </c>
      <c r="IE44">
        <v>3612.6275880906851</v>
      </c>
      <c r="IF44">
        <v>3654.298176635376</v>
      </c>
      <c r="IG44">
        <v>3922.7411373407967</v>
      </c>
      <c r="IH44">
        <v>3910.589062959385</v>
      </c>
      <c r="II44">
        <v>3905.1955007315337</v>
      </c>
      <c r="IJ44">
        <v>3837.4648959566912</v>
      </c>
      <c r="IK44">
        <v>3820.5100752487251</v>
      </c>
      <c r="IL44">
        <v>3725.7900937322961</v>
      </c>
      <c r="IM44">
        <v>3818.26307988191</v>
      </c>
      <c r="IN44">
        <v>3714.6281781023918</v>
      </c>
      <c r="IO44">
        <v>3716.4626484432129</v>
      </c>
      <c r="IP44">
        <v>3874.3589283024116</v>
      </c>
      <c r="IQ44">
        <v>4080.3247302041345</v>
      </c>
      <c r="IR44">
        <v>4151.7286250939151</v>
      </c>
      <c r="IS44">
        <v>4013.8848312911209</v>
      </c>
      <c r="IT44">
        <v>3729.324190521229</v>
      </c>
      <c r="IU44">
        <v>3594.5078892712113</v>
      </c>
      <c r="IV44">
        <v>4088.4768713954459</v>
      </c>
      <c r="IW44">
        <v>3692.8278453866892</v>
      </c>
      <c r="IX44">
        <v>3674.6271663696007</v>
      </c>
      <c r="IY44">
        <v>3689.7342921158961</v>
      </c>
      <c r="IZ44">
        <v>3832.9457829575927</v>
      </c>
      <c r="JA44">
        <v>3593.602294921875</v>
      </c>
      <c r="JB44">
        <v>3553.5223904977479</v>
      </c>
      <c r="JC44">
        <v>4012.1556314678992</v>
      </c>
      <c r="JD44">
        <v>3985.0109190634994</v>
      </c>
      <c r="JE44">
        <v>3751.2310986078646</v>
      </c>
      <c r="JF44">
        <v>3346.1704324495422</v>
      </c>
      <c r="JG44">
        <v>3262.3997532387416</v>
      </c>
      <c r="JH44">
        <v>3714.602808756712</v>
      </c>
      <c r="JI44">
        <v>3444.0000728544364</v>
      </c>
      <c r="JJ44">
        <v>3238.20673763377</v>
      </c>
      <c r="JK44">
        <v>3462.9656577079754</v>
      </c>
      <c r="JL44">
        <v>3513.1387274467238</v>
      </c>
      <c r="JM44">
        <v>3505.9062905317769</v>
      </c>
      <c r="JN44">
        <v>3418.7831987750551</v>
      </c>
      <c r="JO44">
        <v>3440.5277247830636</v>
      </c>
      <c r="JP44">
        <v>3474.1743881118882</v>
      </c>
      <c r="JQ44">
        <v>3196.5901105493185</v>
      </c>
      <c r="JR44">
        <v>3004.9490375618234</v>
      </c>
      <c r="JS44">
        <v>2876.472974174334</v>
      </c>
      <c r="JT44">
        <v>2978.8776510655866</v>
      </c>
      <c r="JU44">
        <v>3168.8342779862933</v>
      </c>
      <c r="JV44">
        <v>3158.789367929061</v>
      </c>
      <c r="JW44">
        <v>3331.2455141058226</v>
      </c>
      <c r="JX44">
        <v>3452.5013396030404</v>
      </c>
      <c r="JY44">
        <v>3444.2630359212053</v>
      </c>
      <c r="JZ44">
        <v>3463.897286133365</v>
      </c>
      <c r="KA44">
        <v>4035.0532007170532</v>
      </c>
      <c r="KB44">
        <v>3364.0102907708178</v>
      </c>
      <c r="KC44">
        <v>2932.6773628233018</v>
      </c>
      <c r="KD44">
        <v>3116.4318012984077</v>
      </c>
      <c r="KE44">
        <v>2873.3834439033953</v>
      </c>
      <c r="KF44">
        <v>3172.0871641365547</v>
      </c>
      <c r="KG44">
        <v>3648.2385287136044</v>
      </c>
      <c r="KH44">
        <v>3305.3101181277671</v>
      </c>
      <c r="KI44">
        <v>3478.7992942998208</v>
      </c>
      <c r="KJ44">
        <v>3579.2508347005978</v>
      </c>
      <c r="KK44">
        <v>3689.8283247514205</v>
      </c>
      <c r="KL44">
        <v>3766.4337550647269</v>
      </c>
      <c r="KM44">
        <v>3615.535732978421</v>
      </c>
      <c r="KN44">
        <v>3643.965372745171</v>
      </c>
      <c r="KO44">
        <v>3500.9934060471369</v>
      </c>
      <c r="KP44">
        <f t="shared" si="0"/>
        <v>3330.5566104453551</v>
      </c>
    </row>
    <row r="45" spans="1:302" x14ac:dyDescent="0.25">
      <c r="A45" t="s">
        <v>606</v>
      </c>
      <c r="B45">
        <v>3200.3132029392236</v>
      </c>
      <c r="C45">
        <v>2731.1050281102648</v>
      </c>
      <c r="D45">
        <v>2656.9281808405976</v>
      </c>
      <c r="E45">
        <v>3018.081125797713</v>
      </c>
      <c r="F45">
        <v>3375.7968104263555</v>
      </c>
      <c r="G45">
        <v>3407.4061279881562</v>
      </c>
      <c r="H45">
        <v>3440.7640989837873</v>
      </c>
      <c r="I45">
        <v>3345.9536538306938</v>
      </c>
      <c r="J45">
        <v>3418.129536380226</v>
      </c>
      <c r="K45">
        <v>3270.7768393955957</v>
      </c>
      <c r="L45">
        <v>3263.7017867628556</v>
      </c>
      <c r="M45">
        <v>3009.6230199128559</v>
      </c>
      <c r="N45">
        <v>3153.3319671291265</v>
      </c>
      <c r="O45">
        <v>3315.9464764713202</v>
      </c>
      <c r="P45">
        <v>3161.0816247795415</v>
      </c>
      <c r="Q45">
        <v>3286.9962897548953</v>
      </c>
      <c r="R45">
        <v>3361.273752598162</v>
      </c>
      <c r="S45">
        <v>3217.1178911428997</v>
      </c>
      <c r="T45">
        <v>3147.6647544901998</v>
      </c>
      <c r="U45">
        <v>3223.5495985659463</v>
      </c>
      <c r="V45">
        <v>3169.249027288849</v>
      </c>
      <c r="W45">
        <v>3104.530158256196</v>
      </c>
      <c r="X45">
        <v>2719.9163696743885</v>
      </c>
      <c r="Y45">
        <v>2661.3773211290945</v>
      </c>
      <c r="Z45">
        <v>2854.4172760101328</v>
      </c>
      <c r="AA45">
        <v>2963.7854415783249</v>
      </c>
      <c r="AB45">
        <v>3310.582321061484</v>
      </c>
      <c r="AC45">
        <v>3323.8999079526393</v>
      </c>
      <c r="AD45">
        <v>3398.8210019109702</v>
      </c>
      <c r="AE45">
        <v>3367.4725353117424</v>
      </c>
      <c r="AF45">
        <v>3375.3199389507731</v>
      </c>
      <c r="AG45">
        <v>3310.4332747284507</v>
      </c>
      <c r="AH45">
        <v>3431.3822301729274</v>
      </c>
      <c r="AI45">
        <v>3392.4906004264194</v>
      </c>
      <c r="AJ45">
        <v>3077.0280838126282</v>
      </c>
      <c r="AK45">
        <v>2652.9193243076415</v>
      </c>
      <c r="AL45">
        <v>2622.3891042454911</v>
      </c>
      <c r="AM45">
        <v>2822.0748348621955</v>
      </c>
      <c r="AN45">
        <v>3243.2916620924361</v>
      </c>
      <c r="AO45">
        <v>3518.3574550702369</v>
      </c>
      <c r="AP45">
        <v>3478.3049841562542</v>
      </c>
      <c r="AQ45">
        <v>3489.2576679794729</v>
      </c>
      <c r="AR45">
        <v>3471.0092082504325</v>
      </c>
      <c r="AS45">
        <v>3472.812120045392</v>
      </c>
      <c r="AT45">
        <v>3324.9645373105768</v>
      </c>
      <c r="AU45">
        <v>3465.3884132304829</v>
      </c>
      <c r="AV45">
        <v>3551.6323805227798</v>
      </c>
      <c r="AW45">
        <v>3234.3387754592959</v>
      </c>
      <c r="AX45">
        <v>3210.5836419256157</v>
      </c>
      <c r="AY45">
        <v>3285.9619997659729</v>
      </c>
      <c r="AZ45">
        <v>3493.3945313386757</v>
      </c>
      <c r="BA45">
        <v>3446.8023914411579</v>
      </c>
      <c r="BB45">
        <v>3475.0751251241113</v>
      </c>
      <c r="BC45">
        <v>3377.7453718664883</v>
      </c>
      <c r="BD45">
        <v>3519.2804885074024</v>
      </c>
      <c r="BE45">
        <v>3512.8572338320159</v>
      </c>
      <c r="BF45">
        <v>3515.5933423981469</v>
      </c>
      <c r="BG45">
        <v>3577.1416110775212</v>
      </c>
      <c r="BH45">
        <v>3511.5754129599623</v>
      </c>
      <c r="BI45">
        <v>3396.7077130687812</v>
      </c>
      <c r="BJ45">
        <v>3138.1459429132478</v>
      </c>
      <c r="BK45">
        <v>3165.0796034845298</v>
      </c>
      <c r="BL45">
        <v>2485.778080636002</v>
      </c>
      <c r="BM45">
        <v>2576.5763390015459</v>
      </c>
      <c r="BN45">
        <v>2858.2052101915115</v>
      </c>
      <c r="BO45">
        <v>2908.1244149434087</v>
      </c>
      <c r="BP45">
        <v>3004.4041032907726</v>
      </c>
      <c r="BQ45">
        <v>2984.5294599018007</v>
      </c>
      <c r="BR45">
        <v>3102.4677055566949</v>
      </c>
      <c r="BS45">
        <v>3324.4665576260295</v>
      </c>
      <c r="BT45">
        <v>3265.0219894188231</v>
      </c>
      <c r="BU45">
        <v>3126.4052461775846</v>
      </c>
      <c r="BV45">
        <v>2812.8957612848321</v>
      </c>
      <c r="BW45">
        <v>2895.3521791930916</v>
      </c>
      <c r="BX45">
        <v>2813.4664836180268</v>
      </c>
      <c r="BY45">
        <v>3416.7809898762653</v>
      </c>
      <c r="BZ45">
        <v>3211.7201945239485</v>
      </c>
      <c r="CA45">
        <v>3288.2382316222365</v>
      </c>
      <c r="CB45">
        <v>3131.619519572233</v>
      </c>
      <c r="CC45">
        <v>3255.4070962321462</v>
      </c>
      <c r="CD45">
        <v>3266.7928366100305</v>
      </c>
      <c r="CE45">
        <v>3244.8173341114107</v>
      </c>
      <c r="CF45">
        <v>3152.5717408906885</v>
      </c>
      <c r="CG45">
        <v>3025.5996378424911</v>
      </c>
      <c r="CH45">
        <v>2919.2221587558961</v>
      </c>
      <c r="CI45">
        <v>2995.3489277451499</v>
      </c>
      <c r="CJ45">
        <v>2892.7510909919883</v>
      </c>
      <c r="CK45">
        <v>2985.8908243682763</v>
      </c>
      <c r="CL45">
        <v>3186.9071019296489</v>
      </c>
      <c r="CM45">
        <v>3084.1636326566277</v>
      </c>
      <c r="CN45">
        <v>3097.0243084046415</v>
      </c>
      <c r="CO45">
        <v>3224.6166262001984</v>
      </c>
      <c r="CP45">
        <v>3266.1800912160797</v>
      </c>
      <c r="CQ45">
        <v>3145.8980242286525</v>
      </c>
      <c r="CR45">
        <v>3202.4946693483753</v>
      </c>
      <c r="CS45">
        <v>2988.2649018232819</v>
      </c>
      <c r="CT45">
        <v>2948.9773679798827</v>
      </c>
      <c r="CU45">
        <v>2873.5317285203655</v>
      </c>
      <c r="CV45">
        <v>3016.5620330012453</v>
      </c>
      <c r="CW45">
        <v>3238.5268583830712</v>
      </c>
      <c r="CX45">
        <v>3273.5107794163341</v>
      </c>
      <c r="CY45">
        <v>3464.0069080274302</v>
      </c>
      <c r="CZ45">
        <v>3312.8082924808396</v>
      </c>
      <c r="DA45">
        <v>3135.9867917690171</v>
      </c>
      <c r="DB45">
        <v>3116.411893291749</v>
      </c>
      <c r="DC45">
        <v>3093.4845440494591</v>
      </c>
      <c r="DD45">
        <v>3055.33858539218</v>
      </c>
      <c r="DE45">
        <v>3137.2775899377875</v>
      </c>
      <c r="DF45">
        <v>2749.1334642183469</v>
      </c>
      <c r="DG45">
        <v>2722.1919431279621</v>
      </c>
      <c r="DH45">
        <v>2597.114747436859</v>
      </c>
      <c r="DI45">
        <v>3197.5277685144806</v>
      </c>
      <c r="DJ45">
        <v>3077.8846241718074</v>
      </c>
      <c r="DK45">
        <v>3136.582983867921</v>
      </c>
      <c r="DL45">
        <v>3176.3352700834253</v>
      </c>
      <c r="DM45">
        <v>3165.2343281450808</v>
      </c>
      <c r="DN45">
        <v>3153.9583149342047</v>
      </c>
      <c r="DO45">
        <v>2886.6794440800268</v>
      </c>
      <c r="DP45">
        <v>2955.4394305969727</v>
      </c>
      <c r="DQ45">
        <v>3042.3951630265769</v>
      </c>
      <c r="DR45">
        <v>2844.5823967406577</v>
      </c>
      <c r="DS45">
        <v>2729.173324914394</v>
      </c>
      <c r="DT45">
        <v>2714.1680168016801</v>
      </c>
      <c r="DU45">
        <v>3243.7719949046009</v>
      </c>
      <c r="DV45">
        <v>3261.748642402416</v>
      </c>
      <c r="DW45">
        <v>3240.860488721235</v>
      </c>
      <c r="DX45">
        <v>3278.4566002868487</v>
      </c>
      <c r="DY45">
        <v>3368.0620835016152</v>
      </c>
      <c r="DZ45">
        <v>3306.4818461709147</v>
      </c>
      <c r="EA45">
        <v>3099.0911388140162</v>
      </c>
      <c r="EB45">
        <v>3018.9680172768412</v>
      </c>
      <c r="EC45">
        <v>2847.6518894912679</v>
      </c>
      <c r="ED45">
        <v>2756.7927049391692</v>
      </c>
      <c r="EE45">
        <v>3024.6340551617195</v>
      </c>
      <c r="EF45">
        <v>2842.345767575323</v>
      </c>
      <c r="EG45">
        <v>3296.2657381389818</v>
      </c>
      <c r="EH45">
        <v>3309.4118157800076</v>
      </c>
      <c r="EI45">
        <v>3293.2551184878316</v>
      </c>
      <c r="EJ45">
        <v>3285.7835321916828</v>
      </c>
      <c r="EK45">
        <v>3274.9856264421896</v>
      </c>
      <c r="EL45">
        <v>3256.4805508773834</v>
      </c>
      <c r="EM45">
        <v>3119.9431104599007</v>
      </c>
      <c r="EN45">
        <v>2987.1460718380476</v>
      </c>
      <c r="EO45">
        <v>2879.5661981787184</v>
      </c>
      <c r="EP45">
        <v>2805.5617142557394</v>
      </c>
      <c r="EQ45">
        <v>2820.7328343898153</v>
      </c>
      <c r="ER45">
        <v>2886.5344420081447</v>
      </c>
      <c r="ES45">
        <v>3599.6869961354387</v>
      </c>
      <c r="ET45">
        <v>3505.1590614467204</v>
      </c>
      <c r="EU45">
        <v>3347.571817100119</v>
      </c>
      <c r="EV45">
        <v>3198.2019408433353</v>
      </c>
      <c r="EW45">
        <v>3226.6852670688122</v>
      </c>
      <c r="EX45">
        <v>3086.5697735100721</v>
      </c>
      <c r="EY45">
        <v>3147.7003577487644</v>
      </c>
      <c r="EZ45">
        <v>2725.1169452427771</v>
      </c>
      <c r="FA45">
        <v>2679.8119855259538</v>
      </c>
      <c r="FB45">
        <v>2998.6657408175111</v>
      </c>
      <c r="FC45">
        <v>2932.7684971098265</v>
      </c>
      <c r="FD45">
        <v>3084.0607366468271</v>
      </c>
      <c r="FE45">
        <v>3158.9705555650489</v>
      </c>
      <c r="FF45">
        <v>3059.6571737832187</v>
      </c>
      <c r="FG45">
        <v>3162.2566304108054</v>
      </c>
      <c r="FH45">
        <v>3214.692354409879</v>
      </c>
      <c r="FI45">
        <v>3241.0948013431062</v>
      </c>
      <c r="FJ45">
        <v>3262.5528514509992</v>
      </c>
      <c r="FK45">
        <v>3467.2618585728696</v>
      </c>
      <c r="FL45">
        <v>3245.8315166409029</v>
      </c>
      <c r="FM45">
        <v>3352.4748731278623</v>
      </c>
      <c r="FN45">
        <v>3298.3779492627573</v>
      </c>
      <c r="FO45">
        <v>3331.5683031962481</v>
      </c>
      <c r="FP45">
        <v>3581.5447588187258</v>
      </c>
      <c r="FQ45">
        <v>3479.5826186392223</v>
      </c>
      <c r="FR45">
        <v>3369.3055917339589</v>
      </c>
      <c r="FS45">
        <v>3379.4775096148487</v>
      </c>
      <c r="FT45">
        <v>3384.3825656884446</v>
      </c>
      <c r="FU45">
        <v>3425.8601981203965</v>
      </c>
      <c r="FV45">
        <v>3446.6403956194677</v>
      </c>
      <c r="FW45">
        <v>3517.0456602140384</v>
      </c>
      <c r="FX45">
        <v>3612.0243511503581</v>
      </c>
      <c r="FY45">
        <v>3516.1221513131804</v>
      </c>
      <c r="FZ45">
        <v>3354.9164972314929</v>
      </c>
      <c r="GA45">
        <v>3132.6224675742315</v>
      </c>
      <c r="GB45">
        <v>3209.9433036477722</v>
      </c>
      <c r="GC45">
        <v>3375.9094930750116</v>
      </c>
      <c r="GD45">
        <v>3289.0599809772912</v>
      </c>
      <c r="GE45">
        <v>3320.435263477113</v>
      </c>
      <c r="GF45">
        <v>3320.8724968402503</v>
      </c>
      <c r="GG45">
        <v>3275.8720874542014</v>
      </c>
      <c r="GH45">
        <v>3308.0378962630989</v>
      </c>
      <c r="GI45">
        <v>3432.049828799898</v>
      </c>
      <c r="GJ45">
        <v>3348.5564044629755</v>
      </c>
      <c r="GK45">
        <v>3239.0909030447328</v>
      </c>
      <c r="GL45">
        <v>3316.5347821994214</v>
      </c>
      <c r="GM45">
        <v>3348.2479135797776</v>
      </c>
      <c r="GN45">
        <v>3353.7039511782264</v>
      </c>
      <c r="GO45">
        <v>3446.8051732766171</v>
      </c>
      <c r="GP45">
        <v>3414.7260373746203</v>
      </c>
      <c r="GQ45">
        <v>3407.7037794883454</v>
      </c>
      <c r="GR45">
        <v>3470.6937601416139</v>
      </c>
      <c r="GS45">
        <v>3440.1502169413261</v>
      </c>
      <c r="GT45">
        <v>3453.1399778470204</v>
      </c>
      <c r="GU45">
        <v>3737.9291906241742</v>
      </c>
      <c r="GV45">
        <v>3480.4630112403147</v>
      </c>
      <c r="GW45">
        <v>3387.7119731824641</v>
      </c>
      <c r="GX45">
        <v>3575.5758645253209</v>
      </c>
      <c r="GY45">
        <v>4234.8663858923201</v>
      </c>
      <c r="GZ45">
        <v>3546.8092225109904</v>
      </c>
      <c r="HA45">
        <v>3578.4913096200485</v>
      </c>
      <c r="HB45">
        <v>3791.712070723398</v>
      </c>
      <c r="HC45">
        <v>3914.9021385093806</v>
      </c>
      <c r="HD45">
        <v>3856.1694563338788</v>
      </c>
      <c r="HE45">
        <v>3796.3541666666665</v>
      </c>
      <c r="HF45">
        <v>3800.4054775031127</v>
      </c>
      <c r="HG45">
        <v>3794.939500116795</v>
      </c>
      <c r="HH45">
        <v>3615.4247291149986</v>
      </c>
      <c r="HI45">
        <v>3546.4246586011741</v>
      </c>
      <c r="HJ45">
        <v>3725.0017533752471</v>
      </c>
      <c r="HK45">
        <v>3685.9703531944842</v>
      </c>
      <c r="HL45">
        <v>3770.5147165434246</v>
      </c>
      <c r="HM45">
        <v>3704.9702179282604</v>
      </c>
      <c r="HN45">
        <v>3784.5532730048189</v>
      </c>
      <c r="HO45">
        <v>3741.3611207194745</v>
      </c>
      <c r="HP45">
        <v>3859.5411204481788</v>
      </c>
      <c r="HQ45">
        <v>3912.1887154918886</v>
      </c>
      <c r="HR45">
        <v>3931.1691780182873</v>
      </c>
      <c r="HS45">
        <v>3926.4928831731281</v>
      </c>
      <c r="HT45">
        <v>3530.7562761394956</v>
      </c>
      <c r="HU45">
        <v>3567.9064811269423</v>
      </c>
      <c r="HV45">
        <v>4272.1579885171259</v>
      </c>
      <c r="HW45">
        <v>3719.0080523402112</v>
      </c>
      <c r="HX45">
        <v>3815.6266889206804</v>
      </c>
      <c r="HY45">
        <v>3564.0780866998011</v>
      </c>
      <c r="HZ45">
        <v>3588.5450120670362</v>
      </c>
      <c r="IA45">
        <v>3580.4149744261986</v>
      </c>
      <c r="IB45">
        <v>3650.388191996683</v>
      </c>
      <c r="IC45">
        <v>3695.1313367279936</v>
      </c>
      <c r="ID45">
        <v>3710.8104350491535</v>
      </c>
      <c r="IE45">
        <v>3612.6275880906851</v>
      </c>
      <c r="IF45">
        <v>3654.298176635376</v>
      </c>
      <c r="IG45">
        <v>3922.7411373407967</v>
      </c>
      <c r="IH45">
        <v>3910.589062959385</v>
      </c>
      <c r="II45">
        <v>3905.1955007315337</v>
      </c>
      <c r="IJ45">
        <v>3837.4648959566912</v>
      </c>
      <c r="IK45">
        <v>3820.5100752487251</v>
      </c>
      <c r="IL45">
        <v>3725.7900937322961</v>
      </c>
      <c r="IM45">
        <v>3818.26307988191</v>
      </c>
      <c r="IN45">
        <v>3714.6281781023918</v>
      </c>
      <c r="IO45">
        <v>3716.4626484432129</v>
      </c>
      <c r="IP45">
        <v>3874.3589283024116</v>
      </c>
      <c r="IQ45">
        <v>4080.3247302041345</v>
      </c>
      <c r="IR45">
        <v>4151.7286250939151</v>
      </c>
      <c r="IS45">
        <v>4013.8848312911209</v>
      </c>
      <c r="IT45">
        <v>3729.324190521229</v>
      </c>
      <c r="IU45">
        <v>3594.5078892712113</v>
      </c>
      <c r="IV45">
        <v>4088.4768713954459</v>
      </c>
      <c r="IW45">
        <v>3692.8278453866892</v>
      </c>
      <c r="IX45">
        <v>3674.6271663696007</v>
      </c>
      <c r="IY45">
        <v>3689.7342921158961</v>
      </c>
      <c r="IZ45">
        <v>3832.9457829575927</v>
      </c>
      <c r="JA45">
        <v>3593.602294921875</v>
      </c>
      <c r="JB45">
        <v>3553.5223904977479</v>
      </c>
      <c r="JC45">
        <v>4012.1556314678992</v>
      </c>
      <c r="JD45">
        <v>3985.0109190634994</v>
      </c>
      <c r="JE45">
        <v>3751.2310986078646</v>
      </c>
      <c r="JF45">
        <v>3346.1704324495422</v>
      </c>
      <c r="JG45">
        <v>3262.3997532387416</v>
      </c>
      <c r="JH45">
        <v>3714.602808756712</v>
      </c>
      <c r="JI45">
        <v>3444.0000728544364</v>
      </c>
      <c r="JJ45">
        <v>3238.20673763377</v>
      </c>
      <c r="JK45">
        <v>3462.9656577079754</v>
      </c>
      <c r="JL45">
        <v>3513.1387274467238</v>
      </c>
      <c r="JM45">
        <v>3505.9062905317769</v>
      </c>
      <c r="JN45">
        <v>3418.7831987750551</v>
      </c>
      <c r="JO45">
        <v>3440.5277247830636</v>
      </c>
      <c r="JP45">
        <v>3474.1743881118882</v>
      </c>
      <c r="JQ45">
        <v>3196.5901105493185</v>
      </c>
      <c r="JR45">
        <v>3004.9490375618234</v>
      </c>
      <c r="JS45">
        <v>2876.472974174334</v>
      </c>
      <c r="JT45">
        <v>2978.8776510655866</v>
      </c>
      <c r="JU45">
        <v>3168.8342779862933</v>
      </c>
      <c r="JV45">
        <v>3158.789367929061</v>
      </c>
      <c r="JW45">
        <v>3331.2455141058226</v>
      </c>
      <c r="JX45">
        <v>3452.5013396030404</v>
      </c>
      <c r="JY45">
        <v>3444.2630359212053</v>
      </c>
      <c r="JZ45">
        <v>3463.897286133365</v>
      </c>
      <c r="KA45">
        <v>4035.0532007170532</v>
      </c>
      <c r="KB45">
        <v>3364.0102907708178</v>
      </c>
      <c r="KC45">
        <v>2932.6773628233018</v>
      </c>
      <c r="KD45">
        <v>3116.4318012984077</v>
      </c>
      <c r="KE45">
        <v>2873.3834439033953</v>
      </c>
      <c r="KF45">
        <v>3172.0871641365547</v>
      </c>
      <c r="KG45">
        <v>3648.2385287136044</v>
      </c>
      <c r="KH45">
        <v>3305.3101181277671</v>
      </c>
      <c r="KI45">
        <v>3478.7992942998208</v>
      </c>
      <c r="KJ45">
        <v>3579.2508347005978</v>
      </c>
      <c r="KK45">
        <v>3689.8283247514205</v>
      </c>
      <c r="KL45">
        <v>3766.4337550647269</v>
      </c>
      <c r="KM45">
        <v>3615.535732978421</v>
      </c>
      <c r="KN45">
        <v>3643.965372745171</v>
      </c>
      <c r="KO45">
        <v>3500.9934060471369</v>
      </c>
      <c r="KP45">
        <f t="shared" si="0"/>
        <v>3330.5566104453551</v>
      </c>
    </row>
    <row r="46" spans="1:302" x14ac:dyDescent="0.25">
      <c r="A46" t="s">
        <v>607</v>
      </c>
      <c r="B46">
        <v>3200.3132029392236</v>
      </c>
      <c r="C46">
        <v>2731.1050281102648</v>
      </c>
      <c r="D46">
        <v>2656.9281808405976</v>
      </c>
      <c r="E46">
        <v>3018.081125797713</v>
      </c>
      <c r="F46">
        <v>3375.7968104263555</v>
      </c>
      <c r="G46">
        <v>3407.4061279881562</v>
      </c>
      <c r="H46">
        <v>3440.7640989837873</v>
      </c>
      <c r="I46">
        <v>3345.9536538306938</v>
      </c>
      <c r="J46">
        <v>3418.129536380226</v>
      </c>
      <c r="K46">
        <v>3270.7768393955957</v>
      </c>
      <c r="L46">
        <v>3263.7017867628556</v>
      </c>
      <c r="M46">
        <v>3009.6230199128559</v>
      </c>
      <c r="N46">
        <v>3153.3319671291265</v>
      </c>
      <c r="O46">
        <v>3315.9464764713202</v>
      </c>
      <c r="P46">
        <v>3161.0816247795415</v>
      </c>
      <c r="Q46">
        <v>3286.9962897548953</v>
      </c>
      <c r="R46">
        <v>3361.273752598162</v>
      </c>
      <c r="S46">
        <v>3217.1178911428997</v>
      </c>
      <c r="T46">
        <v>3147.6647544901998</v>
      </c>
      <c r="U46">
        <v>3223.5495985659463</v>
      </c>
      <c r="V46">
        <v>3169.249027288849</v>
      </c>
      <c r="W46">
        <v>3104.530158256196</v>
      </c>
      <c r="X46">
        <v>2719.9163696743885</v>
      </c>
      <c r="Y46">
        <v>2661.3773211290945</v>
      </c>
      <c r="Z46">
        <v>2854.4172760101328</v>
      </c>
      <c r="AA46">
        <v>2963.7854415783249</v>
      </c>
      <c r="AB46">
        <v>3310.582321061484</v>
      </c>
      <c r="AC46">
        <v>3323.8999079526393</v>
      </c>
      <c r="AD46">
        <v>3398.8210019109702</v>
      </c>
      <c r="AE46">
        <v>3367.4725353117424</v>
      </c>
      <c r="AF46">
        <v>3375.3199389507731</v>
      </c>
      <c r="AG46">
        <v>3310.4332747284507</v>
      </c>
      <c r="AH46">
        <v>3431.3822301729274</v>
      </c>
      <c r="AI46">
        <v>3392.4906004264194</v>
      </c>
      <c r="AJ46">
        <v>3077.0280838126282</v>
      </c>
      <c r="AK46">
        <v>2652.9193243076415</v>
      </c>
      <c r="AL46">
        <v>2622.3891042454911</v>
      </c>
      <c r="AM46">
        <v>2822.0748348621955</v>
      </c>
      <c r="AN46">
        <v>3243.2916620924361</v>
      </c>
      <c r="AO46">
        <v>3518.3574550702369</v>
      </c>
      <c r="AP46">
        <v>3478.3049841562542</v>
      </c>
      <c r="AQ46">
        <v>3489.2576679794729</v>
      </c>
      <c r="AR46">
        <v>3471.0092082504325</v>
      </c>
      <c r="AS46">
        <v>3472.812120045392</v>
      </c>
      <c r="AT46">
        <v>3324.9645373105768</v>
      </c>
      <c r="AU46">
        <v>3465.3884132304829</v>
      </c>
      <c r="AV46">
        <v>3551.6323805227798</v>
      </c>
      <c r="AW46">
        <v>3234.3387754592959</v>
      </c>
      <c r="AX46">
        <v>3210.5836419256157</v>
      </c>
      <c r="AY46">
        <v>3285.9619997659729</v>
      </c>
      <c r="AZ46">
        <v>3493.3945313386757</v>
      </c>
      <c r="BA46">
        <v>3446.8023914411579</v>
      </c>
      <c r="BB46">
        <v>3475.0751251241113</v>
      </c>
      <c r="BC46">
        <v>3377.7453718664883</v>
      </c>
      <c r="BD46">
        <v>3519.2804885074024</v>
      </c>
      <c r="BE46">
        <v>3512.8572338320159</v>
      </c>
      <c r="BF46">
        <v>3515.5933423981469</v>
      </c>
      <c r="BG46">
        <v>3577.1416110775212</v>
      </c>
      <c r="BH46">
        <v>3511.5754129599623</v>
      </c>
      <c r="BI46">
        <v>3396.7077130687812</v>
      </c>
      <c r="BJ46">
        <v>3138.1459429132478</v>
      </c>
      <c r="BK46">
        <v>3165.0796034845298</v>
      </c>
      <c r="BL46">
        <v>2485.778080636002</v>
      </c>
      <c r="BM46">
        <v>2576.5763390015459</v>
      </c>
      <c r="BN46">
        <v>2858.2052101915115</v>
      </c>
      <c r="BO46">
        <v>2908.1244149434087</v>
      </c>
      <c r="BP46">
        <v>3004.4041032907726</v>
      </c>
      <c r="BQ46">
        <v>2984.5294599018007</v>
      </c>
      <c r="BR46">
        <v>3102.4677055566949</v>
      </c>
      <c r="BS46">
        <v>3324.4665576260295</v>
      </c>
      <c r="BT46">
        <v>3265.0219894188231</v>
      </c>
      <c r="BU46">
        <v>3126.4052461775846</v>
      </c>
      <c r="BV46">
        <v>2812.8957612848321</v>
      </c>
      <c r="BW46">
        <v>2895.3521791930916</v>
      </c>
      <c r="BX46">
        <v>2813.4664836180268</v>
      </c>
      <c r="BY46">
        <v>3416.7809898762653</v>
      </c>
      <c r="BZ46">
        <v>3211.7201945239485</v>
      </c>
      <c r="CA46">
        <v>3288.2382316222365</v>
      </c>
      <c r="CB46">
        <v>3131.619519572233</v>
      </c>
      <c r="CC46">
        <v>3255.4070962321462</v>
      </c>
      <c r="CD46">
        <v>3266.7928366100305</v>
      </c>
      <c r="CE46">
        <v>3244.8173341114107</v>
      </c>
      <c r="CF46">
        <v>3152.5717408906885</v>
      </c>
      <c r="CG46">
        <v>3025.5996378424911</v>
      </c>
      <c r="CH46">
        <v>2919.2221587558961</v>
      </c>
      <c r="CI46">
        <v>2995.3489277451499</v>
      </c>
      <c r="CJ46">
        <v>2892.7510909919883</v>
      </c>
      <c r="CK46">
        <v>2985.8908243682763</v>
      </c>
      <c r="CL46">
        <v>3186.9071019296489</v>
      </c>
      <c r="CM46">
        <v>3084.1636326566277</v>
      </c>
      <c r="CN46">
        <v>3097.0243084046415</v>
      </c>
      <c r="CO46">
        <v>3224.6166262001984</v>
      </c>
      <c r="CP46">
        <v>3266.1800912160797</v>
      </c>
      <c r="CQ46">
        <v>3145.8980242286525</v>
      </c>
      <c r="CR46">
        <v>3202.4946693483753</v>
      </c>
      <c r="CS46">
        <v>2988.2649018232819</v>
      </c>
      <c r="CT46">
        <v>2948.9773679798827</v>
      </c>
      <c r="CU46">
        <v>2873.5317285203655</v>
      </c>
      <c r="CV46">
        <v>3016.5620330012453</v>
      </c>
      <c r="CW46">
        <v>3238.5268583830712</v>
      </c>
      <c r="CX46">
        <v>3273.5107794163341</v>
      </c>
      <c r="CY46">
        <v>3464.0069080274302</v>
      </c>
      <c r="CZ46">
        <v>3312.8082924808396</v>
      </c>
      <c r="DA46">
        <v>3135.9867917690171</v>
      </c>
      <c r="DB46">
        <v>3116.411893291749</v>
      </c>
      <c r="DC46">
        <v>3093.4845440494591</v>
      </c>
      <c r="DD46">
        <v>3055.33858539218</v>
      </c>
      <c r="DE46">
        <v>3137.2775899377875</v>
      </c>
      <c r="DF46">
        <v>2749.1334642183469</v>
      </c>
      <c r="DG46">
        <v>2722.1919431279621</v>
      </c>
      <c r="DH46">
        <v>2597.114747436859</v>
      </c>
      <c r="DI46">
        <v>3197.5277685144806</v>
      </c>
      <c r="DJ46">
        <v>3077.8846241718074</v>
      </c>
      <c r="DK46">
        <v>3136.582983867921</v>
      </c>
      <c r="DL46">
        <v>3176.3352700834253</v>
      </c>
      <c r="DM46">
        <v>3165.2343281450808</v>
      </c>
      <c r="DN46">
        <v>3153.9583149342047</v>
      </c>
      <c r="DO46">
        <v>2886.6794440800268</v>
      </c>
      <c r="DP46">
        <v>2955.4394305969727</v>
      </c>
      <c r="DQ46">
        <v>3042.3951630265769</v>
      </c>
      <c r="DR46">
        <v>2844.5823967406577</v>
      </c>
      <c r="DS46">
        <v>2729.173324914394</v>
      </c>
      <c r="DT46">
        <v>2714.1680168016801</v>
      </c>
      <c r="DU46">
        <v>3243.7719949046009</v>
      </c>
      <c r="DV46">
        <v>3261.748642402416</v>
      </c>
      <c r="DW46">
        <v>3240.860488721235</v>
      </c>
      <c r="DX46">
        <v>3278.4566002868487</v>
      </c>
      <c r="DY46">
        <v>3368.0620835016152</v>
      </c>
      <c r="DZ46">
        <v>3306.4818461709147</v>
      </c>
      <c r="EA46">
        <v>3099.0911388140162</v>
      </c>
      <c r="EB46">
        <v>3018.9680172768412</v>
      </c>
      <c r="EC46">
        <v>2847.6518894912679</v>
      </c>
      <c r="ED46">
        <v>2756.7927049391692</v>
      </c>
      <c r="EE46">
        <v>3024.6340551617195</v>
      </c>
      <c r="EF46">
        <v>2842.345767575323</v>
      </c>
      <c r="EG46">
        <v>3296.2657381389818</v>
      </c>
      <c r="EH46">
        <v>3309.4118157800076</v>
      </c>
      <c r="EI46">
        <v>3293.2551184878316</v>
      </c>
      <c r="EJ46">
        <v>3285.7835321916828</v>
      </c>
      <c r="EK46">
        <v>3274.9856264421896</v>
      </c>
      <c r="EL46">
        <v>3256.4805508773834</v>
      </c>
      <c r="EM46">
        <v>3119.9431104599007</v>
      </c>
      <c r="EN46">
        <v>2987.1460718380476</v>
      </c>
      <c r="EO46">
        <v>2879.5661981787184</v>
      </c>
      <c r="EP46">
        <v>2805.5617142557394</v>
      </c>
      <c r="EQ46">
        <v>2820.7328343898153</v>
      </c>
      <c r="ER46">
        <v>2886.5344420081447</v>
      </c>
      <c r="ES46">
        <v>3599.6869961354387</v>
      </c>
      <c r="ET46">
        <v>3505.1590614467204</v>
      </c>
      <c r="EU46">
        <v>3347.571817100119</v>
      </c>
      <c r="EV46">
        <v>3198.2019408433353</v>
      </c>
      <c r="EW46">
        <v>3226.6852670688122</v>
      </c>
      <c r="EX46">
        <v>3086.5697735100721</v>
      </c>
      <c r="EY46">
        <v>3147.7003577487644</v>
      </c>
      <c r="EZ46">
        <v>2725.1169452427771</v>
      </c>
      <c r="FA46">
        <v>2679.8119855259538</v>
      </c>
      <c r="FB46">
        <v>2998.6657408175111</v>
      </c>
      <c r="FC46">
        <v>2932.7684971098265</v>
      </c>
      <c r="FD46">
        <v>3084.0607366468271</v>
      </c>
      <c r="FE46">
        <v>3158.9705555650489</v>
      </c>
      <c r="FF46">
        <v>3059.6571737832187</v>
      </c>
      <c r="FG46">
        <v>3162.2566304108054</v>
      </c>
      <c r="FH46">
        <v>3214.692354409879</v>
      </c>
      <c r="FI46">
        <v>3241.0948013431062</v>
      </c>
      <c r="FJ46">
        <v>3262.5528514509992</v>
      </c>
      <c r="FK46">
        <v>3467.2618585728696</v>
      </c>
      <c r="FL46">
        <v>3245.8315166409029</v>
      </c>
      <c r="FM46">
        <v>3352.4748731278623</v>
      </c>
      <c r="FN46">
        <v>3298.3779492627573</v>
      </c>
      <c r="FO46">
        <v>3331.5683031962481</v>
      </c>
      <c r="FP46">
        <v>3581.5447588187258</v>
      </c>
      <c r="FQ46">
        <v>3479.5826186392223</v>
      </c>
      <c r="FR46">
        <v>3369.3055917339589</v>
      </c>
      <c r="FS46">
        <v>3379.4775096148487</v>
      </c>
      <c r="FT46">
        <v>3384.3825656884446</v>
      </c>
      <c r="FU46">
        <v>3425.8601981203965</v>
      </c>
      <c r="FV46">
        <v>3446.6403956194677</v>
      </c>
      <c r="FW46">
        <v>3517.0456602140384</v>
      </c>
      <c r="FX46">
        <v>3612.0243511503581</v>
      </c>
      <c r="FY46">
        <v>3516.1221513131804</v>
      </c>
      <c r="FZ46">
        <v>3354.9164972314929</v>
      </c>
      <c r="GA46">
        <v>3132.6224675742315</v>
      </c>
      <c r="GB46">
        <v>3209.9433036477722</v>
      </c>
      <c r="GC46">
        <v>3375.9094930750116</v>
      </c>
      <c r="GD46">
        <v>3289.0599809772912</v>
      </c>
      <c r="GE46">
        <v>3320.435263477113</v>
      </c>
      <c r="GF46">
        <v>3320.8724968402503</v>
      </c>
      <c r="GG46">
        <v>3275.8720874542014</v>
      </c>
      <c r="GH46">
        <v>3308.0378962630989</v>
      </c>
      <c r="GI46">
        <v>3432.049828799898</v>
      </c>
      <c r="GJ46">
        <v>3348.5564044629755</v>
      </c>
      <c r="GK46">
        <v>3239.0909030447328</v>
      </c>
      <c r="GL46">
        <v>3316.5347821994214</v>
      </c>
      <c r="GM46">
        <v>3348.2479135797776</v>
      </c>
      <c r="GN46">
        <v>3353.7039511782264</v>
      </c>
      <c r="GO46">
        <v>3446.8051732766171</v>
      </c>
      <c r="GP46">
        <v>3414.7260373746203</v>
      </c>
      <c r="GQ46">
        <v>3407.7037794883454</v>
      </c>
      <c r="GR46">
        <v>3470.6937601416139</v>
      </c>
      <c r="GS46">
        <v>3440.1502169413261</v>
      </c>
      <c r="GT46">
        <v>3453.1399778470204</v>
      </c>
      <c r="GU46">
        <v>3737.9291906241742</v>
      </c>
      <c r="GV46">
        <v>3480.4630112403147</v>
      </c>
      <c r="GW46">
        <v>3387.7119731824641</v>
      </c>
      <c r="GX46">
        <v>3575.5758645253209</v>
      </c>
      <c r="GY46">
        <v>4234.8663858923201</v>
      </c>
      <c r="GZ46">
        <v>3546.8092225109904</v>
      </c>
      <c r="HA46">
        <v>3578.4913096200485</v>
      </c>
      <c r="HB46">
        <v>3791.712070723398</v>
      </c>
      <c r="HC46">
        <v>3914.9021385093806</v>
      </c>
      <c r="HD46">
        <v>3856.1694563338788</v>
      </c>
      <c r="HE46">
        <v>3796.3541666666665</v>
      </c>
      <c r="HF46">
        <v>3800.4054775031127</v>
      </c>
      <c r="HG46">
        <v>3794.939500116795</v>
      </c>
      <c r="HH46">
        <v>3615.4247291149986</v>
      </c>
      <c r="HI46">
        <v>3546.4246586011741</v>
      </c>
      <c r="HJ46">
        <v>3725.0017533752471</v>
      </c>
      <c r="HK46">
        <v>3685.9703531944842</v>
      </c>
      <c r="HL46">
        <v>3770.5147165434246</v>
      </c>
      <c r="HM46">
        <v>3704.9702179282604</v>
      </c>
      <c r="HN46">
        <v>3784.5532730048189</v>
      </c>
      <c r="HO46">
        <v>3741.3611207194745</v>
      </c>
      <c r="HP46">
        <v>3859.5411204481788</v>
      </c>
      <c r="HQ46">
        <v>3912.1887154918886</v>
      </c>
      <c r="HR46">
        <v>3931.1691780182873</v>
      </c>
      <c r="HS46">
        <v>3926.4928831731281</v>
      </c>
      <c r="HT46">
        <v>3530.7562761394956</v>
      </c>
      <c r="HU46">
        <v>3567.9064811269423</v>
      </c>
      <c r="HV46">
        <v>4272.1579885171259</v>
      </c>
      <c r="HW46">
        <v>3719.0080523402112</v>
      </c>
      <c r="HX46">
        <v>3815.6266889206804</v>
      </c>
      <c r="HY46">
        <v>3564.0780866998011</v>
      </c>
      <c r="HZ46">
        <v>3588.5450120670362</v>
      </c>
      <c r="IA46">
        <v>3580.4149744261986</v>
      </c>
      <c r="IB46">
        <v>3650.388191996683</v>
      </c>
      <c r="IC46">
        <v>3695.1313367279936</v>
      </c>
      <c r="ID46">
        <v>3710.8104350491535</v>
      </c>
      <c r="IE46">
        <v>3612.6275880906851</v>
      </c>
      <c r="IF46">
        <v>3654.298176635376</v>
      </c>
      <c r="IG46">
        <v>3922.7411373407967</v>
      </c>
      <c r="IH46">
        <v>3910.589062959385</v>
      </c>
      <c r="II46">
        <v>3905.1955007315337</v>
      </c>
      <c r="IJ46">
        <v>3837.4648959566912</v>
      </c>
      <c r="IK46">
        <v>3820.5100752487251</v>
      </c>
      <c r="IL46">
        <v>3725.7900937322961</v>
      </c>
      <c r="IM46">
        <v>3818.26307988191</v>
      </c>
      <c r="IN46">
        <v>3714.6281781023918</v>
      </c>
      <c r="IO46">
        <v>3716.4626484432129</v>
      </c>
      <c r="IP46">
        <v>3874.3589283024116</v>
      </c>
      <c r="IQ46">
        <v>4080.3247302041345</v>
      </c>
      <c r="IR46">
        <v>4151.7286250939151</v>
      </c>
      <c r="IS46">
        <v>4013.8848312911209</v>
      </c>
      <c r="IT46">
        <v>3729.324190521229</v>
      </c>
      <c r="IU46">
        <v>3594.5078892712113</v>
      </c>
      <c r="IV46">
        <v>4088.4768713954459</v>
      </c>
      <c r="IW46">
        <v>3692.8278453866892</v>
      </c>
      <c r="IX46">
        <v>3674.6271663696007</v>
      </c>
      <c r="IY46">
        <v>3689.7342921158961</v>
      </c>
      <c r="IZ46">
        <v>3832.9457829575927</v>
      </c>
      <c r="JA46">
        <v>3593.602294921875</v>
      </c>
      <c r="JB46">
        <v>3553.5223904977479</v>
      </c>
      <c r="JC46">
        <v>4012.1556314678992</v>
      </c>
      <c r="JD46">
        <v>3985.0109190634994</v>
      </c>
      <c r="JE46">
        <v>3751.2310986078646</v>
      </c>
      <c r="JF46">
        <v>3346.1704324495422</v>
      </c>
      <c r="JG46">
        <v>3262.3997532387416</v>
      </c>
      <c r="JH46">
        <v>3714.602808756712</v>
      </c>
      <c r="JI46">
        <v>3444.0000728544364</v>
      </c>
      <c r="JJ46">
        <v>3238.20673763377</v>
      </c>
      <c r="JK46">
        <v>3462.9656577079754</v>
      </c>
      <c r="JL46">
        <v>3513.1387274467238</v>
      </c>
      <c r="JM46">
        <v>3505.9062905317769</v>
      </c>
      <c r="JN46">
        <v>3418.7831987750551</v>
      </c>
      <c r="JO46">
        <v>3440.5277247830636</v>
      </c>
      <c r="JP46">
        <v>3474.1743881118882</v>
      </c>
      <c r="JQ46">
        <v>3196.5901105493185</v>
      </c>
      <c r="JR46">
        <v>3004.9490375618234</v>
      </c>
      <c r="JS46">
        <v>2876.472974174334</v>
      </c>
      <c r="JT46">
        <v>2978.8776510655866</v>
      </c>
      <c r="JU46">
        <v>3168.8342779862933</v>
      </c>
      <c r="JV46">
        <v>3158.789367929061</v>
      </c>
      <c r="JW46">
        <v>3331.2455141058226</v>
      </c>
      <c r="JX46">
        <v>3452.5013396030404</v>
      </c>
      <c r="JY46">
        <v>3444.2630359212053</v>
      </c>
      <c r="JZ46">
        <v>3463.897286133365</v>
      </c>
      <c r="KA46">
        <v>4035.0532007170532</v>
      </c>
      <c r="KB46">
        <v>3364.0102907708178</v>
      </c>
      <c r="KC46">
        <v>2932.6773628233018</v>
      </c>
      <c r="KD46">
        <v>3116.4318012984077</v>
      </c>
      <c r="KE46">
        <v>2873.3834439033953</v>
      </c>
      <c r="KF46">
        <v>3172.0871641365547</v>
      </c>
      <c r="KG46">
        <v>3648.2385287136044</v>
      </c>
      <c r="KH46">
        <v>3305.3101181277671</v>
      </c>
      <c r="KI46">
        <v>3478.7992942998208</v>
      </c>
      <c r="KJ46">
        <v>3579.2508347005978</v>
      </c>
      <c r="KK46">
        <v>3689.8283247514205</v>
      </c>
      <c r="KL46">
        <v>3766.4337550647269</v>
      </c>
      <c r="KM46">
        <v>3615.535732978421</v>
      </c>
      <c r="KN46">
        <v>3643.965372745171</v>
      </c>
      <c r="KO46">
        <v>3500.9934060471369</v>
      </c>
      <c r="KP46">
        <f t="shared" si="0"/>
        <v>3330.5566104453551</v>
      </c>
    </row>
    <row r="47" spans="1:302" x14ac:dyDescent="0.25">
      <c r="A47" t="s">
        <v>608</v>
      </c>
      <c r="B47">
        <v>3200.3132029392236</v>
      </c>
      <c r="C47">
        <v>2731.1050281102648</v>
      </c>
      <c r="D47">
        <v>2656.9281808405976</v>
      </c>
      <c r="E47">
        <v>3018.081125797713</v>
      </c>
      <c r="F47">
        <v>3375.7968104263555</v>
      </c>
      <c r="G47">
        <v>3407.4061279881562</v>
      </c>
      <c r="H47">
        <v>3440.7640989837873</v>
      </c>
      <c r="I47">
        <v>3345.9536538306938</v>
      </c>
      <c r="J47">
        <v>3418.129536380226</v>
      </c>
      <c r="K47">
        <v>3270.7768393955957</v>
      </c>
      <c r="L47">
        <v>3263.7017867628556</v>
      </c>
      <c r="M47">
        <v>3009.6230199128559</v>
      </c>
      <c r="N47">
        <v>3153.3319671291265</v>
      </c>
      <c r="O47">
        <v>3315.9464764713202</v>
      </c>
      <c r="P47">
        <v>3161.0816247795415</v>
      </c>
      <c r="Q47">
        <v>3286.9962897548953</v>
      </c>
      <c r="R47">
        <v>3361.273752598162</v>
      </c>
      <c r="S47">
        <v>3217.1178911428997</v>
      </c>
      <c r="T47">
        <v>3147.6647544901998</v>
      </c>
      <c r="U47">
        <v>3223.5495985659463</v>
      </c>
      <c r="V47">
        <v>3169.249027288849</v>
      </c>
      <c r="W47">
        <v>3104.530158256196</v>
      </c>
      <c r="X47">
        <v>2719.9163696743885</v>
      </c>
      <c r="Y47">
        <v>2661.3773211290945</v>
      </c>
      <c r="Z47">
        <v>2854.4172760101328</v>
      </c>
      <c r="AA47">
        <v>2963.7854415783249</v>
      </c>
      <c r="AB47">
        <v>3310.582321061484</v>
      </c>
      <c r="AC47">
        <v>3323.8999079526393</v>
      </c>
      <c r="AD47">
        <v>3398.8210019109702</v>
      </c>
      <c r="AE47">
        <v>3367.4725353117424</v>
      </c>
      <c r="AF47">
        <v>3375.3199389507731</v>
      </c>
      <c r="AG47">
        <v>3310.4332747284507</v>
      </c>
      <c r="AH47">
        <v>3431.3822301729274</v>
      </c>
      <c r="AI47">
        <v>3392.4906004264194</v>
      </c>
      <c r="AJ47">
        <v>3077.0280838126282</v>
      </c>
      <c r="AK47">
        <v>2652.9193243076415</v>
      </c>
      <c r="AL47">
        <v>2622.3891042454911</v>
      </c>
      <c r="AM47">
        <v>2822.0748348621955</v>
      </c>
      <c r="AN47">
        <v>3243.2916620924361</v>
      </c>
      <c r="AO47">
        <v>3518.3574550702369</v>
      </c>
      <c r="AP47">
        <v>3478.3049841562542</v>
      </c>
      <c r="AQ47">
        <v>3489.2576679794729</v>
      </c>
      <c r="AR47">
        <v>3471.0092082504325</v>
      </c>
      <c r="AS47">
        <v>3472.812120045392</v>
      </c>
      <c r="AT47">
        <v>3324.9645373105768</v>
      </c>
      <c r="AU47">
        <v>3465.3884132304829</v>
      </c>
      <c r="AV47">
        <v>3551.6323805227798</v>
      </c>
      <c r="AW47">
        <v>3234.3387754592959</v>
      </c>
      <c r="AX47">
        <v>3210.5836419256157</v>
      </c>
      <c r="AY47">
        <v>3285.9619997659729</v>
      </c>
      <c r="AZ47">
        <v>3493.3945313386757</v>
      </c>
      <c r="BA47">
        <v>3446.8023914411579</v>
      </c>
      <c r="BB47">
        <v>3475.0751251241113</v>
      </c>
      <c r="BC47">
        <v>3377.7453718664883</v>
      </c>
      <c r="BD47">
        <v>3519.2804885074024</v>
      </c>
      <c r="BE47">
        <v>3512.8572338320159</v>
      </c>
      <c r="BF47">
        <v>3515.5933423981469</v>
      </c>
      <c r="BG47">
        <v>3577.1416110775212</v>
      </c>
      <c r="BH47">
        <v>3511.5754129599623</v>
      </c>
      <c r="BI47">
        <v>3396.7077130687812</v>
      </c>
      <c r="BJ47">
        <v>3138.1459429132478</v>
      </c>
      <c r="BK47">
        <v>3165.0796034845298</v>
      </c>
      <c r="BL47">
        <v>2485.778080636002</v>
      </c>
      <c r="BM47">
        <v>2576.5763390015459</v>
      </c>
      <c r="BN47">
        <v>2858.2052101915115</v>
      </c>
      <c r="BO47">
        <v>2908.1244149434087</v>
      </c>
      <c r="BP47">
        <v>3004.4041032907726</v>
      </c>
      <c r="BQ47">
        <v>2984.5294599018007</v>
      </c>
      <c r="BR47">
        <v>3102.4677055566949</v>
      </c>
      <c r="BS47">
        <v>3324.4665576260295</v>
      </c>
      <c r="BT47">
        <v>3265.0219894188231</v>
      </c>
      <c r="BU47">
        <v>3126.4052461775846</v>
      </c>
      <c r="BV47">
        <v>2812.8957612848321</v>
      </c>
      <c r="BW47">
        <v>2895.3521791930916</v>
      </c>
      <c r="BX47">
        <v>2813.4664836180268</v>
      </c>
      <c r="BY47">
        <v>3416.7809898762653</v>
      </c>
      <c r="BZ47">
        <v>3211.7201945239485</v>
      </c>
      <c r="CA47">
        <v>3288.2382316222365</v>
      </c>
      <c r="CB47">
        <v>3131.619519572233</v>
      </c>
      <c r="CC47">
        <v>3255.4070962321462</v>
      </c>
      <c r="CD47">
        <v>3266.7928366100305</v>
      </c>
      <c r="CE47">
        <v>3244.8173341114107</v>
      </c>
      <c r="CF47">
        <v>3152.5717408906885</v>
      </c>
      <c r="CG47">
        <v>3025.5996378424911</v>
      </c>
      <c r="CH47">
        <v>2919.2221587558961</v>
      </c>
      <c r="CI47">
        <v>2995.3489277451499</v>
      </c>
      <c r="CJ47">
        <v>2892.7510909919883</v>
      </c>
      <c r="CK47">
        <v>2985.8908243682763</v>
      </c>
      <c r="CL47">
        <v>3186.9071019296489</v>
      </c>
      <c r="CM47">
        <v>3084.1636326566277</v>
      </c>
      <c r="CN47">
        <v>3097.0243084046415</v>
      </c>
      <c r="CO47">
        <v>3224.6166262001984</v>
      </c>
      <c r="CP47">
        <v>3266.1800912160797</v>
      </c>
      <c r="CQ47">
        <v>3145.8980242286525</v>
      </c>
      <c r="CR47">
        <v>3202.4946693483753</v>
      </c>
      <c r="CS47">
        <v>2988.2649018232819</v>
      </c>
      <c r="CT47">
        <v>2948.9773679798827</v>
      </c>
      <c r="CU47">
        <v>2873.5317285203655</v>
      </c>
      <c r="CV47">
        <v>3016.5620330012453</v>
      </c>
      <c r="CW47">
        <v>3238.5268583830712</v>
      </c>
      <c r="CX47">
        <v>3273.5107794163341</v>
      </c>
      <c r="CY47">
        <v>3464.0069080274302</v>
      </c>
      <c r="CZ47">
        <v>3312.8082924808396</v>
      </c>
      <c r="DA47">
        <v>3135.9867917690171</v>
      </c>
      <c r="DB47">
        <v>3116.411893291749</v>
      </c>
      <c r="DC47">
        <v>3093.4845440494591</v>
      </c>
      <c r="DD47">
        <v>3055.33858539218</v>
      </c>
      <c r="DE47">
        <v>3137.2775899377875</v>
      </c>
      <c r="DF47">
        <v>2749.1334642183469</v>
      </c>
      <c r="DG47">
        <v>2722.1919431279621</v>
      </c>
      <c r="DH47">
        <v>2597.114747436859</v>
      </c>
      <c r="DI47">
        <v>3197.5277685144806</v>
      </c>
      <c r="DJ47">
        <v>3077.8846241718074</v>
      </c>
      <c r="DK47">
        <v>3136.582983867921</v>
      </c>
      <c r="DL47">
        <v>3176.3352700834253</v>
      </c>
      <c r="DM47">
        <v>3165.2343281450808</v>
      </c>
      <c r="DN47">
        <v>3153.9583149342047</v>
      </c>
      <c r="DO47">
        <v>2886.6794440800268</v>
      </c>
      <c r="DP47">
        <v>2955.4394305969727</v>
      </c>
      <c r="DQ47">
        <v>3042.3951630265769</v>
      </c>
      <c r="DR47">
        <v>2844.5823967406577</v>
      </c>
      <c r="DS47">
        <v>2729.173324914394</v>
      </c>
      <c r="DT47">
        <v>2714.1680168016801</v>
      </c>
      <c r="DU47">
        <v>3243.7719949046009</v>
      </c>
      <c r="DV47">
        <v>3261.748642402416</v>
      </c>
      <c r="DW47">
        <v>3240.860488721235</v>
      </c>
      <c r="DX47">
        <v>3278.4566002868487</v>
      </c>
      <c r="DY47">
        <v>3368.0620835016152</v>
      </c>
      <c r="DZ47">
        <v>3306.4818461709147</v>
      </c>
      <c r="EA47">
        <v>3099.0911388140162</v>
      </c>
      <c r="EB47">
        <v>3018.9680172768412</v>
      </c>
      <c r="EC47">
        <v>2847.6518894912679</v>
      </c>
      <c r="ED47">
        <v>2756.7927049391692</v>
      </c>
      <c r="EE47">
        <v>3024.6340551617195</v>
      </c>
      <c r="EF47">
        <v>2842.345767575323</v>
      </c>
      <c r="EG47">
        <v>3296.2657381389818</v>
      </c>
      <c r="EH47">
        <v>3309.4118157800076</v>
      </c>
      <c r="EI47">
        <v>3293.2551184878316</v>
      </c>
      <c r="EJ47">
        <v>3285.7835321916828</v>
      </c>
      <c r="EK47">
        <v>3274.9856264421896</v>
      </c>
      <c r="EL47">
        <v>3256.4805508773834</v>
      </c>
      <c r="EM47">
        <v>3119.9431104599007</v>
      </c>
      <c r="EN47">
        <v>2987.1460718380476</v>
      </c>
      <c r="EO47">
        <v>2879.5661981787184</v>
      </c>
      <c r="EP47">
        <v>2805.5617142557394</v>
      </c>
      <c r="EQ47">
        <v>2820.7328343898153</v>
      </c>
      <c r="ER47">
        <v>2886.5344420081447</v>
      </c>
      <c r="ES47">
        <v>3599.6869961354387</v>
      </c>
      <c r="ET47">
        <v>3505.1590614467204</v>
      </c>
      <c r="EU47">
        <v>3347.571817100119</v>
      </c>
      <c r="EV47">
        <v>3198.2019408433353</v>
      </c>
      <c r="EW47">
        <v>3226.6852670688122</v>
      </c>
      <c r="EX47">
        <v>3086.5697735100721</v>
      </c>
      <c r="EY47">
        <v>3147.7003577487644</v>
      </c>
      <c r="EZ47">
        <v>2725.1169452427771</v>
      </c>
      <c r="FA47">
        <v>2679.8119855259538</v>
      </c>
      <c r="FB47">
        <v>2998.6657408175111</v>
      </c>
      <c r="FC47">
        <v>2932.7684971098265</v>
      </c>
      <c r="FD47">
        <v>3084.0607366468271</v>
      </c>
      <c r="FE47">
        <v>3158.9705555650489</v>
      </c>
      <c r="FF47">
        <v>3059.6571737832187</v>
      </c>
      <c r="FG47">
        <v>3162.2566304108054</v>
      </c>
      <c r="FH47">
        <v>3214.692354409879</v>
      </c>
      <c r="FI47">
        <v>3241.0948013431062</v>
      </c>
      <c r="FJ47">
        <v>3262.5528514509992</v>
      </c>
      <c r="FK47">
        <v>3467.2618585728696</v>
      </c>
      <c r="FL47">
        <v>3245.8315166409029</v>
      </c>
      <c r="FM47">
        <v>3352.4748731278623</v>
      </c>
      <c r="FN47">
        <v>3298.3779492627573</v>
      </c>
      <c r="FO47">
        <v>3331.5683031962481</v>
      </c>
      <c r="FP47">
        <v>3581.5447588187258</v>
      </c>
      <c r="FQ47">
        <v>3479.5826186392223</v>
      </c>
      <c r="FR47">
        <v>3369.3055917339589</v>
      </c>
      <c r="FS47">
        <v>3379.4775096148487</v>
      </c>
      <c r="FT47">
        <v>3384.3825656884446</v>
      </c>
      <c r="FU47">
        <v>3425.8601981203965</v>
      </c>
      <c r="FV47">
        <v>3446.6403956194677</v>
      </c>
      <c r="FW47">
        <v>3517.0456602140384</v>
      </c>
      <c r="FX47">
        <v>3612.0243511503581</v>
      </c>
      <c r="FY47">
        <v>3516.1221513131804</v>
      </c>
      <c r="FZ47">
        <v>3354.9164972314929</v>
      </c>
      <c r="GA47">
        <v>3132.6224675742315</v>
      </c>
      <c r="GB47">
        <v>3209.9433036477722</v>
      </c>
      <c r="GC47">
        <v>3375.9094930750116</v>
      </c>
      <c r="GD47">
        <v>3289.0599809772912</v>
      </c>
      <c r="GE47">
        <v>3320.435263477113</v>
      </c>
      <c r="GF47">
        <v>3320.8724968402503</v>
      </c>
      <c r="GG47">
        <v>3275.8720874542014</v>
      </c>
      <c r="GH47">
        <v>3308.0378962630989</v>
      </c>
      <c r="GI47">
        <v>3432.049828799898</v>
      </c>
      <c r="GJ47">
        <v>3348.5564044629755</v>
      </c>
      <c r="GK47">
        <v>3239.0909030447328</v>
      </c>
      <c r="GL47">
        <v>3316.5347821994214</v>
      </c>
      <c r="GM47">
        <v>3348.2479135797776</v>
      </c>
      <c r="GN47">
        <v>3353.7039511782264</v>
      </c>
      <c r="GO47">
        <v>3446.8051732766171</v>
      </c>
      <c r="GP47">
        <v>3414.7260373746203</v>
      </c>
      <c r="GQ47">
        <v>3407.7037794883454</v>
      </c>
      <c r="GR47">
        <v>3470.6937601416139</v>
      </c>
      <c r="GS47">
        <v>3440.1502169413261</v>
      </c>
      <c r="GT47">
        <v>3453.1399778470204</v>
      </c>
      <c r="GU47">
        <v>3737.9291906241742</v>
      </c>
      <c r="GV47">
        <v>3480.4630112403147</v>
      </c>
      <c r="GW47">
        <v>3387.7119731824641</v>
      </c>
      <c r="GX47">
        <v>3575.5758645253209</v>
      </c>
      <c r="GY47">
        <v>4234.8663858923201</v>
      </c>
      <c r="GZ47">
        <v>3546.8092225109904</v>
      </c>
      <c r="HA47">
        <v>3578.4913096200485</v>
      </c>
      <c r="HB47">
        <v>3791.712070723398</v>
      </c>
      <c r="HC47">
        <v>3914.9021385093806</v>
      </c>
      <c r="HD47">
        <v>3856.1694563338788</v>
      </c>
      <c r="HE47">
        <v>3796.3541666666665</v>
      </c>
      <c r="HF47">
        <v>3800.4054775031127</v>
      </c>
      <c r="HG47">
        <v>3794.939500116795</v>
      </c>
      <c r="HH47">
        <v>3615.4247291149986</v>
      </c>
      <c r="HI47">
        <v>3546.4246586011741</v>
      </c>
      <c r="HJ47">
        <v>3725.0017533752471</v>
      </c>
      <c r="HK47">
        <v>3685.9703531944842</v>
      </c>
      <c r="HL47">
        <v>3770.5147165434246</v>
      </c>
      <c r="HM47">
        <v>3704.9702179282604</v>
      </c>
      <c r="HN47">
        <v>3784.5532730048189</v>
      </c>
      <c r="HO47">
        <v>3741.3611207194745</v>
      </c>
      <c r="HP47">
        <v>3859.5411204481788</v>
      </c>
      <c r="HQ47">
        <v>3912.1887154918886</v>
      </c>
      <c r="HR47">
        <v>3931.1691780182873</v>
      </c>
      <c r="HS47">
        <v>3926.4928831731281</v>
      </c>
      <c r="HT47">
        <v>3530.7562761394956</v>
      </c>
      <c r="HU47">
        <v>3567.9064811269423</v>
      </c>
      <c r="HV47">
        <v>4272.1579885171259</v>
      </c>
      <c r="HW47">
        <v>3719.0080523402112</v>
      </c>
      <c r="HX47">
        <v>3815.6266889206804</v>
      </c>
      <c r="HY47">
        <v>3564.0780866998011</v>
      </c>
      <c r="HZ47">
        <v>3588.5450120670362</v>
      </c>
      <c r="IA47">
        <v>3580.4149744261986</v>
      </c>
      <c r="IB47">
        <v>3650.388191996683</v>
      </c>
      <c r="IC47">
        <v>3695.1313367279936</v>
      </c>
      <c r="ID47">
        <v>3710.8104350491535</v>
      </c>
      <c r="IE47">
        <v>3612.6275880906851</v>
      </c>
      <c r="IF47">
        <v>3654.298176635376</v>
      </c>
      <c r="IG47">
        <v>3922.7411373407967</v>
      </c>
      <c r="IH47">
        <v>3910.589062959385</v>
      </c>
      <c r="II47">
        <v>3905.1955007315337</v>
      </c>
      <c r="IJ47">
        <v>3837.4648959566912</v>
      </c>
      <c r="IK47">
        <v>3820.5100752487251</v>
      </c>
      <c r="IL47">
        <v>3725.7900937322961</v>
      </c>
      <c r="IM47">
        <v>3818.26307988191</v>
      </c>
      <c r="IN47">
        <v>3714.6281781023918</v>
      </c>
      <c r="IO47">
        <v>3716.4626484432129</v>
      </c>
      <c r="IP47">
        <v>3874.3589283024116</v>
      </c>
      <c r="IQ47">
        <v>4080.3247302041345</v>
      </c>
      <c r="IR47">
        <v>4151.7286250939151</v>
      </c>
      <c r="IS47">
        <v>4013.8848312911209</v>
      </c>
      <c r="IT47">
        <v>3729.324190521229</v>
      </c>
      <c r="IU47">
        <v>3594.5078892712113</v>
      </c>
      <c r="IV47">
        <v>4088.4768713954459</v>
      </c>
      <c r="IW47">
        <v>3692.8278453866892</v>
      </c>
      <c r="IX47">
        <v>3674.6271663696007</v>
      </c>
      <c r="IY47">
        <v>3689.7342921158961</v>
      </c>
      <c r="IZ47">
        <v>3832.9457829575927</v>
      </c>
      <c r="JA47">
        <v>3593.602294921875</v>
      </c>
      <c r="JB47">
        <v>3553.5223904977479</v>
      </c>
      <c r="JC47">
        <v>4012.1556314678992</v>
      </c>
      <c r="JD47">
        <v>3985.0109190634994</v>
      </c>
      <c r="JE47">
        <v>3751.2310986078646</v>
      </c>
      <c r="JF47">
        <v>3346.1704324495422</v>
      </c>
      <c r="JG47">
        <v>3262.3997532387416</v>
      </c>
      <c r="JH47">
        <v>3714.602808756712</v>
      </c>
      <c r="JI47">
        <v>3444.0000728544364</v>
      </c>
      <c r="JJ47">
        <v>3238.20673763377</v>
      </c>
      <c r="JK47">
        <v>3462.9656577079754</v>
      </c>
      <c r="JL47">
        <v>3513.1387274467238</v>
      </c>
      <c r="JM47">
        <v>3505.9062905317769</v>
      </c>
      <c r="JN47">
        <v>3418.7831987750551</v>
      </c>
      <c r="JO47">
        <v>3440.5277247830636</v>
      </c>
      <c r="JP47">
        <v>3474.1743881118882</v>
      </c>
      <c r="JQ47">
        <v>3196.5901105493185</v>
      </c>
      <c r="JR47">
        <v>3004.9490375618234</v>
      </c>
      <c r="JS47">
        <v>2876.472974174334</v>
      </c>
      <c r="JT47">
        <v>2978.8776510655866</v>
      </c>
      <c r="JU47">
        <v>3168.8342779862933</v>
      </c>
      <c r="JV47">
        <v>3158.789367929061</v>
      </c>
      <c r="JW47">
        <v>3331.2455141058226</v>
      </c>
      <c r="JX47">
        <v>3452.5013396030404</v>
      </c>
      <c r="JY47">
        <v>3444.2630359212053</v>
      </c>
      <c r="JZ47">
        <v>3463.897286133365</v>
      </c>
      <c r="KA47">
        <v>4035.0532007170532</v>
      </c>
      <c r="KB47">
        <v>3364.0102907708178</v>
      </c>
      <c r="KC47">
        <v>2932.6773628233018</v>
      </c>
      <c r="KD47">
        <v>3116.4318012984077</v>
      </c>
      <c r="KE47">
        <v>2873.3834439033953</v>
      </c>
      <c r="KF47">
        <v>3172.0871641365547</v>
      </c>
      <c r="KG47">
        <v>3648.2385287136044</v>
      </c>
      <c r="KH47">
        <v>3305.3101181277671</v>
      </c>
      <c r="KI47">
        <v>3478.7992942998208</v>
      </c>
      <c r="KJ47">
        <v>3579.2508347005978</v>
      </c>
      <c r="KK47">
        <v>3689.8283247514205</v>
      </c>
      <c r="KL47">
        <v>3766.4337550647269</v>
      </c>
      <c r="KM47">
        <v>3615.535732978421</v>
      </c>
      <c r="KN47">
        <v>3643.965372745171</v>
      </c>
      <c r="KO47">
        <v>3500.9934060471369</v>
      </c>
      <c r="KP47">
        <f t="shared" si="0"/>
        <v>3330.5566104453551</v>
      </c>
    </row>
    <row r="48" spans="1:302" x14ac:dyDescent="0.25">
      <c r="A48" t="s">
        <v>714</v>
      </c>
      <c r="B48">
        <v>3200.3132029392236</v>
      </c>
      <c r="C48">
        <v>2731.1050281102648</v>
      </c>
      <c r="D48">
        <v>2656.9281808405976</v>
      </c>
      <c r="E48">
        <v>3018.081125797713</v>
      </c>
      <c r="F48">
        <v>3375.7968104263555</v>
      </c>
      <c r="G48">
        <v>3407.4061279881562</v>
      </c>
      <c r="H48">
        <v>3440.7640989837873</v>
      </c>
      <c r="I48">
        <v>3345.9536538306938</v>
      </c>
      <c r="J48">
        <v>3418.129536380226</v>
      </c>
      <c r="K48">
        <v>3270.7768393955957</v>
      </c>
      <c r="L48">
        <v>3263.7017867628556</v>
      </c>
      <c r="M48">
        <v>3009.6230199128559</v>
      </c>
      <c r="N48">
        <v>3153.3319671291265</v>
      </c>
      <c r="O48">
        <v>3315.9464764713202</v>
      </c>
      <c r="P48">
        <v>3161.0816247795415</v>
      </c>
      <c r="Q48">
        <v>3286.9962897548953</v>
      </c>
      <c r="R48">
        <v>3361.273752598162</v>
      </c>
      <c r="S48">
        <v>3217.1178911428997</v>
      </c>
      <c r="T48">
        <v>3147.6647544901998</v>
      </c>
      <c r="U48">
        <v>3223.5495985659463</v>
      </c>
      <c r="V48">
        <v>3169.249027288849</v>
      </c>
      <c r="W48">
        <v>3104.530158256196</v>
      </c>
      <c r="X48">
        <v>2719.9163696743885</v>
      </c>
      <c r="Y48">
        <v>2661.3773211290945</v>
      </c>
      <c r="Z48">
        <v>2854.4172760101328</v>
      </c>
      <c r="AA48">
        <v>2963.7854415783249</v>
      </c>
      <c r="AB48">
        <v>3310.582321061484</v>
      </c>
      <c r="AC48">
        <v>3323.8999079526393</v>
      </c>
      <c r="AD48">
        <v>3398.8210019109702</v>
      </c>
      <c r="AE48">
        <v>3367.4725353117424</v>
      </c>
      <c r="AF48">
        <v>3375.3199389507731</v>
      </c>
      <c r="AG48">
        <v>3310.4332747284507</v>
      </c>
      <c r="AH48">
        <v>3431.3822301729274</v>
      </c>
      <c r="AI48">
        <v>3392.4906004264194</v>
      </c>
      <c r="AJ48">
        <v>3077.0280838126282</v>
      </c>
      <c r="AK48">
        <v>2652.9193243076415</v>
      </c>
      <c r="AL48">
        <v>2622.3891042454911</v>
      </c>
      <c r="AM48">
        <v>2822.0748348621955</v>
      </c>
      <c r="AN48">
        <v>3243.2916620924361</v>
      </c>
      <c r="AO48">
        <v>3518.3574550702369</v>
      </c>
      <c r="AP48">
        <v>3478.3049841562542</v>
      </c>
      <c r="AQ48">
        <v>3489.2576679794729</v>
      </c>
      <c r="AR48">
        <v>3471.0092082504325</v>
      </c>
      <c r="AS48">
        <v>3472.812120045392</v>
      </c>
      <c r="AT48">
        <v>3324.9645373105768</v>
      </c>
      <c r="AU48">
        <v>3465.3884132304829</v>
      </c>
      <c r="AV48">
        <v>3551.6323805227798</v>
      </c>
      <c r="AW48">
        <v>3234.3387754592959</v>
      </c>
      <c r="AX48">
        <v>3210.5836419256157</v>
      </c>
      <c r="AY48">
        <v>3285.9619997659729</v>
      </c>
      <c r="AZ48">
        <v>3493.3945313386757</v>
      </c>
      <c r="BA48">
        <v>3446.8023914411579</v>
      </c>
      <c r="BB48">
        <v>3475.0751251241113</v>
      </c>
      <c r="BC48">
        <v>3377.7453718664883</v>
      </c>
      <c r="BD48">
        <v>3519.2804885074024</v>
      </c>
      <c r="BE48">
        <v>3512.8572338320159</v>
      </c>
      <c r="BF48">
        <v>3515.5933423981469</v>
      </c>
      <c r="BG48">
        <v>3577.1416110775212</v>
      </c>
      <c r="BH48">
        <v>3511.5754129599623</v>
      </c>
      <c r="BI48">
        <v>3396.7077130687812</v>
      </c>
      <c r="BJ48">
        <v>3138.1459429132478</v>
      </c>
      <c r="BK48">
        <v>3165.0796034845298</v>
      </c>
      <c r="BL48">
        <v>2485.778080636002</v>
      </c>
      <c r="BM48">
        <v>2576.5763390015459</v>
      </c>
      <c r="BN48">
        <v>2858.2052101915115</v>
      </c>
      <c r="BO48">
        <v>2908.1244149434087</v>
      </c>
      <c r="BP48">
        <v>3004.4041032907726</v>
      </c>
      <c r="BQ48">
        <v>2984.5294599018007</v>
      </c>
      <c r="BR48">
        <v>3102.4677055566949</v>
      </c>
      <c r="BS48">
        <v>3324.4665576260295</v>
      </c>
      <c r="BT48">
        <v>3265.0219894188231</v>
      </c>
      <c r="BU48">
        <v>3126.4052461775846</v>
      </c>
      <c r="BV48">
        <v>2812.8957612848321</v>
      </c>
      <c r="BW48">
        <v>2895.3521791930916</v>
      </c>
      <c r="BX48">
        <v>2813.4664836180268</v>
      </c>
      <c r="BY48">
        <v>3416.7809898762653</v>
      </c>
      <c r="BZ48">
        <v>3211.7201945239485</v>
      </c>
      <c r="CA48">
        <v>3288.2382316222365</v>
      </c>
      <c r="CB48">
        <v>3131.619519572233</v>
      </c>
      <c r="CC48">
        <v>3255.4070962321462</v>
      </c>
      <c r="CD48">
        <v>3266.7928366100305</v>
      </c>
      <c r="CE48">
        <v>3244.8173341114107</v>
      </c>
      <c r="CF48">
        <v>3152.5717408906885</v>
      </c>
      <c r="CG48">
        <v>3025.5996378424911</v>
      </c>
      <c r="CH48">
        <v>2919.2221587558961</v>
      </c>
      <c r="CI48">
        <v>2995.3489277451499</v>
      </c>
      <c r="CJ48">
        <v>2892.7510909919883</v>
      </c>
      <c r="CK48">
        <v>2985.8908243682763</v>
      </c>
      <c r="CL48">
        <v>3186.9071019296489</v>
      </c>
      <c r="CM48">
        <v>3084.1636326566277</v>
      </c>
      <c r="CN48">
        <v>3097.0243084046415</v>
      </c>
      <c r="CO48">
        <v>3224.6166262001984</v>
      </c>
      <c r="CP48">
        <v>3266.1800912160797</v>
      </c>
      <c r="CQ48">
        <v>3145.8980242286525</v>
      </c>
      <c r="CR48">
        <v>3202.4946693483753</v>
      </c>
      <c r="CS48">
        <v>2988.2649018232819</v>
      </c>
      <c r="CT48">
        <v>2948.9773679798827</v>
      </c>
      <c r="CU48">
        <v>2873.5317285203655</v>
      </c>
      <c r="CV48">
        <v>3016.5620330012453</v>
      </c>
      <c r="CW48">
        <v>3238.5268583830712</v>
      </c>
      <c r="CX48">
        <v>3273.5107794163341</v>
      </c>
      <c r="CY48">
        <v>3464.0069080274302</v>
      </c>
      <c r="CZ48">
        <v>3312.8082924808396</v>
      </c>
      <c r="DA48">
        <v>3135.9867917690171</v>
      </c>
      <c r="DB48">
        <v>3116.411893291749</v>
      </c>
      <c r="DC48">
        <v>3093.4845440494591</v>
      </c>
      <c r="DD48">
        <v>3055.33858539218</v>
      </c>
      <c r="DE48">
        <v>3137.2775899377875</v>
      </c>
      <c r="DF48">
        <v>2749.1334642183469</v>
      </c>
      <c r="DG48">
        <v>2722.1919431279621</v>
      </c>
      <c r="DH48">
        <v>2597.114747436859</v>
      </c>
      <c r="DI48">
        <v>3197.5277685144806</v>
      </c>
      <c r="DJ48">
        <v>3077.8846241718074</v>
      </c>
      <c r="DK48">
        <v>3136.582983867921</v>
      </c>
      <c r="DL48">
        <v>3176.3352700834253</v>
      </c>
      <c r="DM48">
        <v>3165.2343281450808</v>
      </c>
      <c r="DN48">
        <v>3153.9583149342047</v>
      </c>
      <c r="DO48">
        <v>2886.6794440800268</v>
      </c>
      <c r="DP48">
        <v>2955.4394305969727</v>
      </c>
      <c r="DQ48">
        <v>3042.3951630265769</v>
      </c>
      <c r="DR48">
        <v>2844.5823967406577</v>
      </c>
      <c r="DS48">
        <v>2729.173324914394</v>
      </c>
      <c r="DT48">
        <v>2714.1680168016801</v>
      </c>
      <c r="DU48">
        <v>3243.7719949046009</v>
      </c>
      <c r="DV48">
        <v>3261.748642402416</v>
      </c>
      <c r="DW48">
        <v>3240.860488721235</v>
      </c>
      <c r="DX48">
        <v>3278.4566002868487</v>
      </c>
      <c r="DY48">
        <v>3368.0620835016152</v>
      </c>
      <c r="DZ48">
        <v>3306.4818461709147</v>
      </c>
      <c r="EA48">
        <v>3099.0911388140162</v>
      </c>
      <c r="EB48">
        <v>3018.9680172768412</v>
      </c>
      <c r="EC48">
        <v>2847.6518894912679</v>
      </c>
      <c r="ED48">
        <v>2756.7927049391692</v>
      </c>
      <c r="EE48">
        <v>3024.6340551617195</v>
      </c>
      <c r="EF48">
        <v>2842.345767575323</v>
      </c>
      <c r="EG48">
        <v>3296.2657381389818</v>
      </c>
      <c r="EH48">
        <v>3309.4118157800076</v>
      </c>
      <c r="EI48">
        <v>3293.2551184878316</v>
      </c>
      <c r="EJ48">
        <v>3285.7835321916828</v>
      </c>
      <c r="EK48">
        <v>3274.9856264421896</v>
      </c>
      <c r="EL48">
        <v>3256.4805508773834</v>
      </c>
      <c r="EM48">
        <v>3119.9431104599007</v>
      </c>
      <c r="EN48">
        <v>2987.1460718380476</v>
      </c>
      <c r="EO48">
        <v>2879.5661981787184</v>
      </c>
      <c r="EP48">
        <v>2805.5617142557394</v>
      </c>
      <c r="EQ48">
        <v>2820.7328343898153</v>
      </c>
      <c r="ER48">
        <v>2886.5344420081447</v>
      </c>
      <c r="ES48">
        <v>3599.6869961354387</v>
      </c>
      <c r="ET48">
        <v>3505.1590614467204</v>
      </c>
      <c r="EU48">
        <v>3347.571817100119</v>
      </c>
      <c r="EV48">
        <v>3198.2019408433353</v>
      </c>
      <c r="EW48">
        <v>3226.6852670688122</v>
      </c>
      <c r="EX48">
        <v>3086.5697735100721</v>
      </c>
      <c r="EY48">
        <v>3147.7003577487644</v>
      </c>
      <c r="EZ48">
        <v>2725.1169452427771</v>
      </c>
      <c r="FA48">
        <v>2679.8119855259538</v>
      </c>
      <c r="FB48">
        <v>2998.6657408175111</v>
      </c>
      <c r="FC48">
        <v>2932.7684971098265</v>
      </c>
      <c r="FD48">
        <v>3084.0607366468271</v>
      </c>
      <c r="FE48">
        <v>3158.9705555650489</v>
      </c>
      <c r="FF48">
        <v>3059.6571737832187</v>
      </c>
      <c r="FG48">
        <v>3162.2566304108054</v>
      </c>
      <c r="FH48">
        <v>3214.692354409879</v>
      </c>
      <c r="FI48">
        <v>3241.0948013431062</v>
      </c>
      <c r="FJ48">
        <v>3262.5528514509992</v>
      </c>
      <c r="FK48">
        <v>3467.2618585728696</v>
      </c>
      <c r="FL48">
        <v>3245.8315166409029</v>
      </c>
      <c r="FM48">
        <v>3352.4748731278623</v>
      </c>
      <c r="FN48">
        <v>3298.3779492627573</v>
      </c>
      <c r="FO48">
        <v>3331.5683031962481</v>
      </c>
      <c r="FP48">
        <v>3581.5447588187258</v>
      </c>
      <c r="FQ48">
        <v>3479.5826186392223</v>
      </c>
      <c r="FR48">
        <v>3369.3055917339589</v>
      </c>
      <c r="FS48">
        <v>3379.4775096148487</v>
      </c>
      <c r="FT48">
        <v>3384.3825656884446</v>
      </c>
      <c r="FU48">
        <v>3425.8601981203965</v>
      </c>
      <c r="FV48">
        <v>3446.6403956194677</v>
      </c>
      <c r="FW48">
        <v>3517.0456602140384</v>
      </c>
      <c r="FX48">
        <v>3612.0243511503581</v>
      </c>
      <c r="FY48">
        <v>3516.1221513131804</v>
      </c>
      <c r="FZ48">
        <v>3354.9164972314929</v>
      </c>
      <c r="GA48">
        <v>3132.6224675742315</v>
      </c>
      <c r="GB48">
        <v>3209.9433036477722</v>
      </c>
      <c r="GC48">
        <v>3375.9094930750116</v>
      </c>
      <c r="GD48">
        <v>3289.0599809772912</v>
      </c>
      <c r="GE48">
        <v>3320.435263477113</v>
      </c>
      <c r="GF48">
        <v>3320.8724968402503</v>
      </c>
      <c r="GG48">
        <v>3275.8720874542014</v>
      </c>
      <c r="GH48">
        <v>3308.0378962630989</v>
      </c>
      <c r="GI48">
        <v>3432.049828799898</v>
      </c>
      <c r="GJ48">
        <v>3348.5564044629755</v>
      </c>
      <c r="GK48">
        <v>3239.0909030447328</v>
      </c>
      <c r="GL48">
        <v>3316.5347821994214</v>
      </c>
      <c r="GM48">
        <v>3348.2479135797776</v>
      </c>
      <c r="GN48">
        <v>3353.7039511782264</v>
      </c>
      <c r="GO48">
        <v>3446.8051732766171</v>
      </c>
      <c r="GP48">
        <v>3414.7260373746203</v>
      </c>
      <c r="GQ48">
        <v>3407.7037794883454</v>
      </c>
      <c r="GR48">
        <v>3470.6937601416139</v>
      </c>
      <c r="GS48">
        <v>3440.1502169413261</v>
      </c>
      <c r="GT48">
        <v>3453.1399778470204</v>
      </c>
      <c r="GU48">
        <v>3737.9291906241742</v>
      </c>
      <c r="GV48">
        <v>3480.4630112403147</v>
      </c>
      <c r="GW48">
        <v>3387.7119731824641</v>
      </c>
      <c r="GX48">
        <v>3575.5758645253209</v>
      </c>
      <c r="GY48">
        <v>4234.8663858923201</v>
      </c>
      <c r="GZ48">
        <v>3546.8092225109904</v>
      </c>
      <c r="HA48">
        <v>3578.4913096200485</v>
      </c>
      <c r="HB48">
        <v>3791.712070723398</v>
      </c>
      <c r="HC48">
        <v>3914.9021385093806</v>
      </c>
      <c r="HD48">
        <v>3856.1694563338788</v>
      </c>
      <c r="HE48">
        <v>3796.3541666666665</v>
      </c>
      <c r="HF48">
        <v>3800.4054775031127</v>
      </c>
      <c r="HG48">
        <v>3794.939500116795</v>
      </c>
      <c r="HH48">
        <v>3615.4247291149986</v>
      </c>
      <c r="HI48">
        <v>3546.4246586011741</v>
      </c>
      <c r="HJ48">
        <v>3725.0017533752471</v>
      </c>
      <c r="HK48">
        <v>3685.9703531944842</v>
      </c>
      <c r="HL48">
        <v>3770.5147165434246</v>
      </c>
      <c r="HM48">
        <v>3704.9702179282604</v>
      </c>
      <c r="HN48">
        <v>3784.5532730048189</v>
      </c>
      <c r="HO48">
        <v>3741.3611207194745</v>
      </c>
      <c r="HP48">
        <v>3859.5411204481788</v>
      </c>
      <c r="HQ48">
        <v>3912.1887154918886</v>
      </c>
      <c r="HR48">
        <v>3931.1691780182873</v>
      </c>
      <c r="HS48">
        <v>3926.4928831731281</v>
      </c>
      <c r="HT48">
        <v>3530.7562761394956</v>
      </c>
      <c r="HU48">
        <v>3567.9064811269423</v>
      </c>
      <c r="HV48">
        <v>4272.1579885171259</v>
      </c>
      <c r="HW48">
        <v>3719.0080523402112</v>
      </c>
      <c r="HX48">
        <v>3815.6266889206804</v>
      </c>
      <c r="HY48">
        <v>3564.0780866998011</v>
      </c>
      <c r="HZ48">
        <v>3588.5450120670362</v>
      </c>
      <c r="IA48">
        <v>3580.4149744261986</v>
      </c>
      <c r="IB48">
        <v>3650.388191996683</v>
      </c>
      <c r="IC48">
        <v>3695.1313367279936</v>
      </c>
      <c r="ID48">
        <v>3710.8104350491535</v>
      </c>
      <c r="IE48">
        <v>3612.6275880906851</v>
      </c>
      <c r="IF48">
        <v>3654.298176635376</v>
      </c>
      <c r="IG48">
        <v>3922.7411373407967</v>
      </c>
      <c r="IH48">
        <v>3910.589062959385</v>
      </c>
      <c r="II48">
        <v>3905.1955007315337</v>
      </c>
      <c r="IJ48">
        <v>3837.4648959566912</v>
      </c>
      <c r="IK48">
        <v>3820.5100752487251</v>
      </c>
      <c r="IL48">
        <v>3725.7900937322961</v>
      </c>
      <c r="IM48">
        <v>3818.26307988191</v>
      </c>
      <c r="IN48">
        <v>3714.6281781023918</v>
      </c>
      <c r="IO48">
        <v>3716.4626484432129</v>
      </c>
      <c r="IP48">
        <v>3874.3589283024116</v>
      </c>
      <c r="IQ48">
        <v>4080.3247302041345</v>
      </c>
      <c r="IR48">
        <v>4151.7286250939151</v>
      </c>
      <c r="IS48">
        <v>4013.8848312911209</v>
      </c>
      <c r="IT48">
        <v>3729.324190521229</v>
      </c>
      <c r="IU48">
        <v>3594.5078892712113</v>
      </c>
      <c r="IV48">
        <v>4088.4768713954459</v>
      </c>
      <c r="IW48">
        <v>3692.8278453866892</v>
      </c>
      <c r="IX48">
        <v>3674.6271663696007</v>
      </c>
      <c r="IY48">
        <v>3689.7342921158961</v>
      </c>
      <c r="IZ48">
        <v>3832.9457829575927</v>
      </c>
      <c r="JA48">
        <v>3593.602294921875</v>
      </c>
      <c r="JB48">
        <v>3553.5223904977479</v>
      </c>
      <c r="JC48">
        <v>4012.1556314678992</v>
      </c>
      <c r="JD48">
        <v>3985.0109190634994</v>
      </c>
      <c r="JE48">
        <v>3751.2310986078646</v>
      </c>
      <c r="JF48">
        <v>3346.1704324495422</v>
      </c>
      <c r="JG48">
        <v>3262.3997532387416</v>
      </c>
      <c r="JH48">
        <v>3714.602808756712</v>
      </c>
      <c r="JI48">
        <v>3444.0000728544364</v>
      </c>
      <c r="JJ48">
        <v>3238.20673763377</v>
      </c>
      <c r="JK48">
        <v>3462.9656577079754</v>
      </c>
      <c r="JL48">
        <v>3513.1387274467238</v>
      </c>
      <c r="JM48">
        <v>3505.9062905317769</v>
      </c>
      <c r="JN48">
        <v>3418.7831987750551</v>
      </c>
      <c r="JO48">
        <v>3440.5277247830636</v>
      </c>
      <c r="JP48">
        <v>3474.1743881118882</v>
      </c>
      <c r="JQ48">
        <v>3196.5901105493185</v>
      </c>
      <c r="JR48">
        <v>3004.9490375618234</v>
      </c>
      <c r="JS48">
        <v>2876.472974174334</v>
      </c>
      <c r="JT48">
        <v>2978.8776510655866</v>
      </c>
      <c r="JU48">
        <v>3168.8342779862933</v>
      </c>
      <c r="JV48">
        <v>3158.789367929061</v>
      </c>
      <c r="JW48">
        <v>3331.2455141058226</v>
      </c>
      <c r="JX48">
        <v>3452.5013396030404</v>
      </c>
      <c r="JY48">
        <v>3444.2630359212053</v>
      </c>
      <c r="JZ48">
        <v>3463.897286133365</v>
      </c>
      <c r="KA48">
        <v>4035.0532007170532</v>
      </c>
      <c r="KB48">
        <v>3364.0102907708178</v>
      </c>
      <c r="KC48">
        <v>2932.6773628233018</v>
      </c>
      <c r="KD48">
        <v>3116.4318012984077</v>
      </c>
      <c r="KE48">
        <v>2873.3834439033953</v>
      </c>
      <c r="KF48">
        <v>3172.0871641365547</v>
      </c>
      <c r="KG48">
        <v>3648.2385287136044</v>
      </c>
      <c r="KH48">
        <v>3305.3101181277671</v>
      </c>
      <c r="KI48">
        <v>3478.7992942998208</v>
      </c>
      <c r="KJ48">
        <v>3579.2508347005978</v>
      </c>
      <c r="KK48">
        <v>3689.8283247514205</v>
      </c>
      <c r="KL48">
        <v>3766.4337550647269</v>
      </c>
      <c r="KM48">
        <v>3615.535732978421</v>
      </c>
      <c r="KN48">
        <v>3643.965372745171</v>
      </c>
      <c r="KO48">
        <v>3500.9934060471369</v>
      </c>
      <c r="KP48">
        <f t="shared" si="0"/>
        <v>3330.5566104453551</v>
      </c>
    </row>
    <row r="49" spans="1:302" x14ac:dyDescent="0.25">
      <c r="A49" t="s">
        <v>715</v>
      </c>
      <c r="B49">
        <v>3200.3132029392236</v>
      </c>
      <c r="C49">
        <v>2731.1050281102648</v>
      </c>
      <c r="D49">
        <v>2656.9281808405976</v>
      </c>
      <c r="E49">
        <v>3018.081125797713</v>
      </c>
      <c r="F49">
        <v>3375.7968104263555</v>
      </c>
      <c r="G49">
        <v>3407.4061279881562</v>
      </c>
      <c r="H49">
        <v>3440.7640989837873</v>
      </c>
      <c r="I49">
        <v>3345.9536538306938</v>
      </c>
      <c r="J49">
        <v>3418.129536380226</v>
      </c>
      <c r="K49">
        <v>3270.7768393955957</v>
      </c>
      <c r="L49">
        <v>3263.7017867628556</v>
      </c>
      <c r="M49">
        <v>3009.6230199128559</v>
      </c>
      <c r="N49">
        <v>3153.3319671291265</v>
      </c>
      <c r="O49">
        <v>3315.9464764713202</v>
      </c>
      <c r="P49">
        <v>3161.0816247795415</v>
      </c>
      <c r="Q49">
        <v>3286.9962897548953</v>
      </c>
      <c r="R49">
        <v>3361.273752598162</v>
      </c>
      <c r="S49">
        <v>3217.1178911428997</v>
      </c>
      <c r="T49">
        <v>3147.6647544901998</v>
      </c>
      <c r="U49">
        <v>3223.5495985659463</v>
      </c>
      <c r="V49">
        <v>3169.249027288849</v>
      </c>
      <c r="W49">
        <v>3104.530158256196</v>
      </c>
      <c r="X49">
        <v>2719.9163696743885</v>
      </c>
      <c r="Y49">
        <v>2661.3773211290945</v>
      </c>
      <c r="Z49">
        <v>2854.4172760101328</v>
      </c>
      <c r="AA49">
        <v>2963.7854415783249</v>
      </c>
      <c r="AB49">
        <v>3310.582321061484</v>
      </c>
      <c r="AC49">
        <v>3323.8999079526393</v>
      </c>
      <c r="AD49">
        <v>3398.8210019109702</v>
      </c>
      <c r="AE49">
        <v>3367.4725353117424</v>
      </c>
      <c r="AF49">
        <v>3375.3199389507731</v>
      </c>
      <c r="AG49">
        <v>3310.4332747284507</v>
      </c>
      <c r="AH49">
        <v>3431.3822301729274</v>
      </c>
      <c r="AI49">
        <v>3392.4906004264194</v>
      </c>
      <c r="AJ49">
        <v>3077.0280838126282</v>
      </c>
      <c r="AK49">
        <v>2652.9193243076415</v>
      </c>
      <c r="AL49">
        <v>2622.3891042454911</v>
      </c>
      <c r="AM49">
        <v>2822.0748348621955</v>
      </c>
      <c r="AN49">
        <v>3243.2916620924361</v>
      </c>
      <c r="AO49">
        <v>3518.3574550702369</v>
      </c>
      <c r="AP49">
        <v>3478.3049841562542</v>
      </c>
      <c r="AQ49">
        <v>3489.2576679794729</v>
      </c>
      <c r="AR49">
        <v>3471.0092082504325</v>
      </c>
      <c r="AS49">
        <v>3472.812120045392</v>
      </c>
      <c r="AT49">
        <v>3324.9645373105768</v>
      </c>
      <c r="AU49">
        <v>3465.3884132304829</v>
      </c>
      <c r="AV49">
        <v>3551.6323805227798</v>
      </c>
      <c r="AW49">
        <v>3234.3387754592959</v>
      </c>
      <c r="AX49">
        <v>3210.5836419256157</v>
      </c>
      <c r="AY49">
        <v>3285.9619997659729</v>
      </c>
      <c r="AZ49">
        <v>3493.3945313386757</v>
      </c>
      <c r="BA49">
        <v>3446.8023914411579</v>
      </c>
      <c r="BB49">
        <v>3475.0751251241113</v>
      </c>
      <c r="BC49">
        <v>3377.7453718664883</v>
      </c>
      <c r="BD49">
        <v>3519.2804885074024</v>
      </c>
      <c r="BE49">
        <v>3512.8572338320159</v>
      </c>
      <c r="BF49">
        <v>3515.5933423981469</v>
      </c>
      <c r="BG49">
        <v>3577.1416110775212</v>
      </c>
      <c r="BH49">
        <v>3511.5754129599623</v>
      </c>
      <c r="BI49">
        <v>3396.7077130687812</v>
      </c>
      <c r="BJ49">
        <v>3138.1459429132478</v>
      </c>
      <c r="BK49">
        <v>3165.0796034845298</v>
      </c>
      <c r="BL49">
        <v>2485.778080636002</v>
      </c>
      <c r="BM49">
        <v>2576.5763390015459</v>
      </c>
      <c r="BN49">
        <v>2858.2052101915115</v>
      </c>
      <c r="BO49">
        <v>2908.1244149434087</v>
      </c>
      <c r="BP49">
        <v>3004.4041032907726</v>
      </c>
      <c r="BQ49">
        <v>2984.5294599018007</v>
      </c>
      <c r="BR49">
        <v>3102.4677055566949</v>
      </c>
      <c r="BS49">
        <v>3324.4665576260295</v>
      </c>
      <c r="BT49">
        <v>3265.0219894188231</v>
      </c>
      <c r="BU49">
        <v>3126.4052461775846</v>
      </c>
      <c r="BV49">
        <v>2812.8957612848321</v>
      </c>
      <c r="BW49">
        <v>2895.3521791930916</v>
      </c>
      <c r="BX49">
        <v>2813.4664836180268</v>
      </c>
      <c r="BY49">
        <v>3416.7809898762653</v>
      </c>
      <c r="BZ49">
        <v>3211.7201945239485</v>
      </c>
      <c r="CA49">
        <v>3288.2382316222365</v>
      </c>
      <c r="CB49">
        <v>3131.619519572233</v>
      </c>
      <c r="CC49">
        <v>3255.4070962321462</v>
      </c>
      <c r="CD49">
        <v>3266.7928366100305</v>
      </c>
      <c r="CE49">
        <v>3244.8173341114107</v>
      </c>
      <c r="CF49">
        <v>3152.5717408906885</v>
      </c>
      <c r="CG49">
        <v>3025.5996378424911</v>
      </c>
      <c r="CH49">
        <v>2919.2221587558961</v>
      </c>
      <c r="CI49">
        <v>2995.3489277451499</v>
      </c>
      <c r="CJ49">
        <v>2892.7510909919883</v>
      </c>
      <c r="CK49">
        <v>2985.8908243682763</v>
      </c>
      <c r="CL49">
        <v>3186.9071019296489</v>
      </c>
      <c r="CM49">
        <v>3084.1636326566277</v>
      </c>
      <c r="CN49">
        <v>3097.0243084046415</v>
      </c>
      <c r="CO49">
        <v>3224.6166262001984</v>
      </c>
      <c r="CP49">
        <v>3266.1800912160797</v>
      </c>
      <c r="CQ49">
        <v>3145.8980242286525</v>
      </c>
      <c r="CR49">
        <v>3202.4946693483753</v>
      </c>
      <c r="CS49">
        <v>2988.2649018232819</v>
      </c>
      <c r="CT49">
        <v>2948.9773679798827</v>
      </c>
      <c r="CU49">
        <v>2873.5317285203655</v>
      </c>
      <c r="CV49">
        <v>3016.5620330012453</v>
      </c>
      <c r="CW49">
        <v>3238.5268583830712</v>
      </c>
      <c r="CX49">
        <v>3273.5107794163341</v>
      </c>
      <c r="CY49">
        <v>3464.0069080274302</v>
      </c>
      <c r="CZ49">
        <v>3312.8082924808396</v>
      </c>
      <c r="DA49">
        <v>3135.9867917690171</v>
      </c>
      <c r="DB49">
        <v>3116.411893291749</v>
      </c>
      <c r="DC49">
        <v>3093.4845440494591</v>
      </c>
      <c r="DD49">
        <v>3055.33858539218</v>
      </c>
      <c r="DE49">
        <v>3137.2775899377875</v>
      </c>
      <c r="DF49">
        <v>2749.1334642183469</v>
      </c>
      <c r="DG49">
        <v>2722.1919431279621</v>
      </c>
      <c r="DH49">
        <v>2597.114747436859</v>
      </c>
      <c r="DI49">
        <v>3197.5277685144806</v>
      </c>
      <c r="DJ49">
        <v>3077.8846241718074</v>
      </c>
      <c r="DK49">
        <v>3136.582983867921</v>
      </c>
      <c r="DL49">
        <v>3176.3352700834253</v>
      </c>
      <c r="DM49">
        <v>3165.2343281450808</v>
      </c>
      <c r="DN49">
        <v>3153.9583149342047</v>
      </c>
      <c r="DO49">
        <v>2886.6794440800268</v>
      </c>
      <c r="DP49">
        <v>2955.4394305969727</v>
      </c>
      <c r="DQ49">
        <v>3042.3951630265769</v>
      </c>
      <c r="DR49">
        <v>2844.5823967406577</v>
      </c>
      <c r="DS49">
        <v>2729.173324914394</v>
      </c>
      <c r="DT49">
        <v>2714.1680168016801</v>
      </c>
      <c r="DU49">
        <v>3243.7719949046009</v>
      </c>
      <c r="DV49">
        <v>3261.748642402416</v>
      </c>
      <c r="DW49">
        <v>3240.860488721235</v>
      </c>
      <c r="DX49">
        <v>3278.4566002868487</v>
      </c>
      <c r="DY49">
        <v>3368.0620835016152</v>
      </c>
      <c r="DZ49">
        <v>3306.4818461709147</v>
      </c>
      <c r="EA49">
        <v>3099.0911388140162</v>
      </c>
      <c r="EB49">
        <v>3018.9680172768412</v>
      </c>
      <c r="EC49">
        <v>2847.6518894912679</v>
      </c>
      <c r="ED49">
        <v>2756.7927049391692</v>
      </c>
      <c r="EE49">
        <v>3024.6340551617195</v>
      </c>
      <c r="EF49">
        <v>2842.345767575323</v>
      </c>
      <c r="EG49">
        <v>3296.2657381389818</v>
      </c>
      <c r="EH49">
        <v>3309.4118157800076</v>
      </c>
      <c r="EI49">
        <v>3293.2551184878316</v>
      </c>
      <c r="EJ49">
        <v>3285.7835321916828</v>
      </c>
      <c r="EK49">
        <v>3274.9856264421896</v>
      </c>
      <c r="EL49">
        <v>3256.4805508773834</v>
      </c>
      <c r="EM49">
        <v>3119.9431104599007</v>
      </c>
      <c r="EN49">
        <v>2987.1460718380476</v>
      </c>
      <c r="EO49">
        <v>2879.5661981787184</v>
      </c>
      <c r="EP49">
        <v>2805.5617142557394</v>
      </c>
      <c r="EQ49">
        <v>2820.7328343898153</v>
      </c>
      <c r="ER49">
        <v>2886.5344420081447</v>
      </c>
      <c r="ES49">
        <v>3599.6869961354387</v>
      </c>
      <c r="ET49">
        <v>3505.1590614467204</v>
      </c>
      <c r="EU49">
        <v>3347.571817100119</v>
      </c>
      <c r="EV49">
        <v>3198.2019408433353</v>
      </c>
      <c r="EW49">
        <v>3226.6852670688122</v>
      </c>
      <c r="EX49">
        <v>3086.5697735100721</v>
      </c>
      <c r="EY49">
        <v>3147.7003577487644</v>
      </c>
      <c r="EZ49">
        <v>2725.1169452427771</v>
      </c>
      <c r="FA49">
        <v>2679.8119855259538</v>
      </c>
      <c r="FB49">
        <v>2998.6657408175111</v>
      </c>
      <c r="FC49">
        <v>2932.7684971098265</v>
      </c>
      <c r="FD49">
        <v>3084.0607366468271</v>
      </c>
      <c r="FE49">
        <v>3158.9705555650489</v>
      </c>
      <c r="FF49">
        <v>3059.6571737832187</v>
      </c>
      <c r="FG49">
        <v>3162.2566304108054</v>
      </c>
      <c r="FH49">
        <v>3214.692354409879</v>
      </c>
      <c r="FI49">
        <v>3241.0948013431062</v>
      </c>
      <c r="FJ49">
        <v>3262.5528514509992</v>
      </c>
      <c r="FK49">
        <v>3467.2618585728696</v>
      </c>
      <c r="FL49">
        <v>3245.8315166409029</v>
      </c>
      <c r="FM49">
        <v>3352.4748731278623</v>
      </c>
      <c r="FN49">
        <v>3298.3779492627573</v>
      </c>
      <c r="FO49">
        <v>3331.5683031962481</v>
      </c>
      <c r="FP49">
        <v>3581.5447588187258</v>
      </c>
      <c r="FQ49">
        <v>3479.5826186392223</v>
      </c>
      <c r="FR49">
        <v>3369.3055917339589</v>
      </c>
      <c r="FS49">
        <v>3379.4775096148487</v>
      </c>
      <c r="FT49">
        <v>3384.3825656884446</v>
      </c>
      <c r="FU49">
        <v>3425.8601981203965</v>
      </c>
      <c r="FV49">
        <v>3446.6403956194677</v>
      </c>
      <c r="FW49">
        <v>3517.0456602140384</v>
      </c>
      <c r="FX49">
        <v>3612.0243511503581</v>
      </c>
      <c r="FY49">
        <v>3516.1221513131804</v>
      </c>
      <c r="FZ49">
        <v>3354.9164972314929</v>
      </c>
      <c r="GA49">
        <v>3132.6224675742315</v>
      </c>
      <c r="GB49">
        <v>3209.9433036477722</v>
      </c>
      <c r="GC49">
        <v>3375.9094930750116</v>
      </c>
      <c r="GD49">
        <v>3289.0599809772912</v>
      </c>
      <c r="GE49">
        <v>3320.435263477113</v>
      </c>
      <c r="GF49">
        <v>3320.8724968402503</v>
      </c>
      <c r="GG49">
        <v>3275.8720874542014</v>
      </c>
      <c r="GH49">
        <v>3308.0378962630989</v>
      </c>
      <c r="GI49">
        <v>3432.049828799898</v>
      </c>
      <c r="GJ49">
        <v>3348.5564044629755</v>
      </c>
      <c r="GK49">
        <v>3239.0909030447328</v>
      </c>
      <c r="GL49">
        <v>3316.5347821994214</v>
      </c>
      <c r="GM49">
        <v>3348.2479135797776</v>
      </c>
      <c r="GN49">
        <v>3353.7039511782264</v>
      </c>
      <c r="GO49">
        <v>3446.8051732766171</v>
      </c>
      <c r="GP49">
        <v>3414.7260373746203</v>
      </c>
      <c r="GQ49">
        <v>3407.7037794883454</v>
      </c>
      <c r="GR49">
        <v>3470.6937601416139</v>
      </c>
      <c r="GS49">
        <v>3440.1502169413261</v>
      </c>
      <c r="GT49">
        <v>3453.1399778470204</v>
      </c>
      <c r="GU49">
        <v>3737.9291906241742</v>
      </c>
      <c r="GV49">
        <v>3480.4630112403147</v>
      </c>
      <c r="GW49">
        <v>3387.7119731824641</v>
      </c>
      <c r="GX49">
        <v>3575.5758645253209</v>
      </c>
      <c r="GY49">
        <v>4234.8663858923201</v>
      </c>
      <c r="GZ49">
        <v>3546.8092225109904</v>
      </c>
      <c r="HA49">
        <v>3578.4913096200485</v>
      </c>
      <c r="HB49">
        <v>3791.712070723398</v>
      </c>
      <c r="HC49">
        <v>3914.9021385093806</v>
      </c>
      <c r="HD49">
        <v>3856.1694563338788</v>
      </c>
      <c r="HE49">
        <v>3796.3541666666665</v>
      </c>
      <c r="HF49">
        <v>3800.4054775031127</v>
      </c>
      <c r="HG49">
        <v>3794.939500116795</v>
      </c>
      <c r="HH49">
        <v>3615.4247291149986</v>
      </c>
      <c r="HI49">
        <v>3546.4246586011741</v>
      </c>
      <c r="HJ49">
        <v>3725.0017533752471</v>
      </c>
      <c r="HK49">
        <v>3685.9703531944842</v>
      </c>
      <c r="HL49">
        <v>3770.5147165434246</v>
      </c>
      <c r="HM49">
        <v>3704.9702179282604</v>
      </c>
      <c r="HN49">
        <v>3784.5532730048189</v>
      </c>
      <c r="HO49">
        <v>3741.3611207194745</v>
      </c>
      <c r="HP49">
        <v>3859.5411204481788</v>
      </c>
      <c r="HQ49">
        <v>3912.1887154918886</v>
      </c>
      <c r="HR49">
        <v>3931.1691780182873</v>
      </c>
      <c r="HS49">
        <v>3926.4928831731281</v>
      </c>
      <c r="HT49">
        <v>3530.7562761394956</v>
      </c>
      <c r="HU49">
        <v>3567.9064811269423</v>
      </c>
      <c r="HV49">
        <v>4272.1579885171259</v>
      </c>
      <c r="HW49">
        <v>3719.0080523402112</v>
      </c>
      <c r="HX49">
        <v>3815.6266889206804</v>
      </c>
      <c r="HY49">
        <v>3564.0780866998011</v>
      </c>
      <c r="HZ49">
        <v>3588.5450120670362</v>
      </c>
      <c r="IA49">
        <v>3580.4149744261986</v>
      </c>
      <c r="IB49">
        <v>3650.388191996683</v>
      </c>
      <c r="IC49">
        <v>3695.1313367279936</v>
      </c>
      <c r="ID49">
        <v>3710.8104350491535</v>
      </c>
      <c r="IE49">
        <v>3612.6275880906851</v>
      </c>
      <c r="IF49">
        <v>3654.298176635376</v>
      </c>
      <c r="IG49">
        <v>3922.7411373407967</v>
      </c>
      <c r="IH49">
        <v>3910.589062959385</v>
      </c>
      <c r="II49">
        <v>3905.1955007315337</v>
      </c>
      <c r="IJ49">
        <v>3837.4648959566912</v>
      </c>
      <c r="IK49">
        <v>3820.5100752487251</v>
      </c>
      <c r="IL49">
        <v>3725.7900937322961</v>
      </c>
      <c r="IM49">
        <v>3818.26307988191</v>
      </c>
      <c r="IN49">
        <v>3714.6281781023918</v>
      </c>
      <c r="IO49">
        <v>3716.4626484432129</v>
      </c>
      <c r="IP49">
        <v>3874.3589283024116</v>
      </c>
      <c r="IQ49">
        <v>4080.3247302041345</v>
      </c>
      <c r="IR49">
        <v>4151.7286250939151</v>
      </c>
      <c r="IS49">
        <v>4013.8848312911209</v>
      </c>
      <c r="IT49">
        <v>3729.324190521229</v>
      </c>
      <c r="IU49">
        <v>3594.5078892712113</v>
      </c>
      <c r="IV49">
        <v>4088.4768713954459</v>
      </c>
      <c r="IW49">
        <v>3692.8278453866892</v>
      </c>
      <c r="IX49">
        <v>3674.6271663696007</v>
      </c>
      <c r="IY49">
        <v>3689.7342921158961</v>
      </c>
      <c r="IZ49">
        <v>3832.9457829575927</v>
      </c>
      <c r="JA49">
        <v>3593.602294921875</v>
      </c>
      <c r="JB49">
        <v>3553.5223904977479</v>
      </c>
      <c r="JC49">
        <v>4012.1556314678992</v>
      </c>
      <c r="JD49">
        <v>3985.0109190634994</v>
      </c>
      <c r="JE49">
        <v>3751.2310986078646</v>
      </c>
      <c r="JF49">
        <v>3346.1704324495422</v>
      </c>
      <c r="JG49">
        <v>3262.3997532387416</v>
      </c>
      <c r="JH49">
        <v>3714.602808756712</v>
      </c>
      <c r="JI49">
        <v>3444.0000728544364</v>
      </c>
      <c r="JJ49">
        <v>3238.20673763377</v>
      </c>
      <c r="JK49">
        <v>3462.9656577079754</v>
      </c>
      <c r="JL49">
        <v>3513.1387274467238</v>
      </c>
      <c r="JM49">
        <v>3505.9062905317769</v>
      </c>
      <c r="JN49">
        <v>3418.7831987750551</v>
      </c>
      <c r="JO49">
        <v>3440.5277247830636</v>
      </c>
      <c r="JP49">
        <v>3474.1743881118882</v>
      </c>
      <c r="JQ49">
        <v>3196.5901105493185</v>
      </c>
      <c r="JR49">
        <v>3004.9490375618234</v>
      </c>
      <c r="JS49">
        <v>2876.472974174334</v>
      </c>
      <c r="JT49">
        <v>2978.8776510655866</v>
      </c>
      <c r="JU49">
        <v>3168.8342779862933</v>
      </c>
      <c r="JV49">
        <v>3158.789367929061</v>
      </c>
      <c r="JW49">
        <v>3331.2455141058226</v>
      </c>
      <c r="JX49">
        <v>3452.5013396030404</v>
      </c>
      <c r="JY49">
        <v>3444.2630359212053</v>
      </c>
      <c r="JZ49">
        <v>3463.897286133365</v>
      </c>
      <c r="KA49">
        <v>4035.0532007170532</v>
      </c>
      <c r="KB49">
        <v>3364.0102907708178</v>
      </c>
      <c r="KC49">
        <v>2932.6773628233018</v>
      </c>
      <c r="KD49">
        <v>3116.4318012984077</v>
      </c>
      <c r="KE49">
        <v>2873.3834439033953</v>
      </c>
      <c r="KF49">
        <v>3172.0871641365547</v>
      </c>
      <c r="KG49">
        <v>3648.2385287136044</v>
      </c>
      <c r="KH49">
        <v>3305.3101181277671</v>
      </c>
      <c r="KI49">
        <v>3478.7992942998208</v>
      </c>
      <c r="KJ49">
        <v>3579.2508347005978</v>
      </c>
      <c r="KK49">
        <v>3689.8283247514205</v>
      </c>
      <c r="KL49">
        <v>3766.4337550647269</v>
      </c>
      <c r="KM49">
        <v>3615.535732978421</v>
      </c>
      <c r="KN49">
        <v>3643.965372745171</v>
      </c>
      <c r="KO49">
        <v>3500.9934060471369</v>
      </c>
      <c r="KP49">
        <f t="shared" si="0"/>
        <v>3330.5566104453551</v>
      </c>
    </row>
    <row r="50" spans="1:302" x14ac:dyDescent="0.25">
      <c r="A50" t="s">
        <v>716</v>
      </c>
      <c r="B50">
        <v>3200.3132029392236</v>
      </c>
      <c r="C50">
        <v>2731.1050281102648</v>
      </c>
      <c r="D50">
        <v>2656.9281808405976</v>
      </c>
      <c r="E50">
        <v>3018.081125797713</v>
      </c>
      <c r="F50">
        <v>3375.7968104263555</v>
      </c>
      <c r="G50">
        <v>3407.4061279881562</v>
      </c>
      <c r="H50">
        <v>3440.7640989837873</v>
      </c>
      <c r="I50">
        <v>3345.9536538306938</v>
      </c>
      <c r="J50">
        <v>3418.129536380226</v>
      </c>
      <c r="K50">
        <v>3270.7768393955957</v>
      </c>
      <c r="L50">
        <v>3263.7017867628556</v>
      </c>
      <c r="M50">
        <v>3009.6230199128559</v>
      </c>
      <c r="N50">
        <v>3153.3319671291265</v>
      </c>
      <c r="O50">
        <v>3315.9464764713202</v>
      </c>
      <c r="P50">
        <v>3161.0816247795415</v>
      </c>
      <c r="Q50">
        <v>3286.9962897548953</v>
      </c>
      <c r="R50">
        <v>3361.273752598162</v>
      </c>
      <c r="S50">
        <v>3217.1178911428997</v>
      </c>
      <c r="T50">
        <v>3147.6647544901998</v>
      </c>
      <c r="U50">
        <v>3223.5495985659463</v>
      </c>
      <c r="V50">
        <v>3169.249027288849</v>
      </c>
      <c r="W50">
        <v>3104.530158256196</v>
      </c>
      <c r="X50">
        <v>2719.9163696743885</v>
      </c>
      <c r="Y50">
        <v>2661.3773211290945</v>
      </c>
      <c r="Z50">
        <v>2854.4172760101328</v>
      </c>
      <c r="AA50">
        <v>2963.7854415783249</v>
      </c>
      <c r="AB50">
        <v>3310.582321061484</v>
      </c>
      <c r="AC50">
        <v>3323.8999079526393</v>
      </c>
      <c r="AD50">
        <v>3398.8210019109702</v>
      </c>
      <c r="AE50">
        <v>3367.4725353117424</v>
      </c>
      <c r="AF50">
        <v>3375.3199389507731</v>
      </c>
      <c r="AG50">
        <v>3310.4332747284507</v>
      </c>
      <c r="AH50">
        <v>3431.3822301729274</v>
      </c>
      <c r="AI50">
        <v>3392.4906004264194</v>
      </c>
      <c r="AJ50">
        <v>3077.0280838126282</v>
      </c>
      <c r="AK50">
        <v>2652.9193243076415</v>
      </c>
      <c r="AL50">
        <v>2622.3891042454911</v>
      </c>
      <c r="AM50">
        <v>2822.0748348621955</v>
      </c>
      <c r="AN50">
        <v>3243.2916620924361</v>
      </c>
      <c r="AO50">
        <v>3518.3574550702369</v>
      </c>
      <c r="AP50">
        <v>3478.3049841562542</v>
      </c>
      <c r="AQ50">
        <v>3489.2576679794729</v>
      </c>
      <c r="AR50">
        <v>3471.0092082504325</v>
      </c>
      <c r="AS50">
        <v>3472.812120045392</v>
      </c>
      <c r="AT50">
        <v>3324.9645373105768</v>
      </c>
      <c r="AU50">
        <v>3465.3884132304829</v>
      </c>
      <c r="AV50">
        <v>3551.6323805227798</v>
      </c>
      <c r="AW50">
        <v>3234.3387754592959</v>
      </c>
      <c r="AX50">
        <v>3210.5836419256157</v>
      </c>
      <c r="AY50">
        <v>3285.9619997659729</v>
      </c>
      <c r="AZ50">
        <v>3493.3945313386757</v>
      </c>
      <c r="BA50">
        <v>3446.8023914411579</v>
      </c>
      <c r="BB50">
        <v>3475.0751251241113</v>
      </c>
      <c r="BC50">
        <v>3377.7453718664883</v>
      </c>
      <c r="BD50">
        <v>3519.2804885074024</v>
      </c>
      <c r="BE50">
        <v>3512.8572338320159</v>
      </c>
      <c r="BF50">
        <v>3515.5933423981469</v>
      </c>
      <c r="BG50">
        <v>3577.1416110775212</v>
      </c>
      <c r="BH50">
        <v>3511.5754129599623</v>
      </c>
      <c r="BI50">
        <v>3396.7077130687812</v>
      </c>
      <c r="BJ50">
        <v>3138.1459429132478</v>
      </c>
      <c r="BK50">
        <v>3165.0796034845298</v>
      </c>
      <c r="BL50">
        <v>2485.778080636002</v>
      </c>
      <c r="BM50">
        <v>2576.5763390015459</v>
      </c>
      <c r="BN50">
        <v>2858.2052101915115</v>
      </c>
      <c r="BO50">
        <v>2908.1244149434087</v>
      </c>
      <c r="BP50">
        <v>3004.4041032907726</v>
      </c>
      <c r="BQ50">
        <v>2984.5294599018007</v>
      </c>
      <c r="BR50">
        <v>3102.4677055566949</v>
      </c>
      <c r="BS50">
        <v>3324.4665576260295</v>
      </c>
      <c r="BT50">
        <v>3265.0219894188231</v>
      </c>
      <c r="BU50">
        <v>3126.4052461775846</v>
      </c>
      <c r="BV50">
        <v>2812.8957612848321</v>
      </c>
      <c r="BW50">
        <v>2895.3521791930916</v>
      </c>
      <c r="BX50">
        <v>2813.4664836180268</v>
      </c>
      <c r="BY50">
        <v>3416.7809898762653</v>
      </c>
      <c r="BZ50">
        <v>3211.7201945239485</v>
      </c>
      <c r="CA50">
        <v>3288.2382316222365</v>
      </c>
      <c r="CB50">
        <v>3131.619519572233</v>
      </c>
      <c r="CC50">
        <v>3255.4070962321462</v>
      </c>
      <c r="CD50">
        <v>3266.7928366100305</v>
      </c>
      <c r="CE50">
        <v>3244.8173341114107</v>
      </c>
      <c r="CF50">
        <v>3152.5717408906885</v>
      </c>
      <c r="CG50">
        <v>3025.5996378424911</v>
      </c>
      <c r="CH50">
        <v>2919.2221587558961</v>
      </c>
      <c r="CI50">
        <v>2995.3489277451499</v>
      </c>
      <c r="CJ50">
        <v>2892.7510909919883</v>
      </c>
      <c r="CK50">
        <v>2985.8908243682763</v>
      </c>
      <c r="CL50">
        <v>3186.9071019296489</v>
      </c>
      <c r="CM50">
        <v>3084.1636326566277</v>
      </c>
      <c r="CN50">
        <v>3097.0243084046415</v>
      </c>
      <c r="CO50">
        <v>3224.6166262001984</v>
      </c>
      <c r="CP50">
        <v>3266.1800912160797</v>
      </c>
      <c r="CQ50">
        <v>3145.8980242286525</v>
      </c>
      <c r="CR50">
        <v>3202.4946693483753</v>
      </c>
      <c r="CS50">
        <v>2988.2649018232819</v>
      </c>
      <c r="CT50">
        <v>2948.9773679798827</v>
      </c>
      <c r="CU50">
        <v>2873.5317285203655</v>
      </c>
      <c r="CV50">
        <v>3016.5620330012453</v>
      </c>
      <c r="CW50">
        <v>3238.5268583830712</v>
      </c>
      <c r="CX50">
        <v>3273.5107794163341</v>
      </c>
      <c r="CY50">
        <v>3464.0069080274302</v>
      </c>
      <c r="CZ50">
        <v>3312.8082924808396</v>
      </c>
      <c r="DA50">
        <v>3135.9867917690171</v>
      </c>
      <c r="DB50">
        <v>3116.411893291749</v>
      </c>
      <c r="DC50">
        <v>3093.4845440494591</v>
      </c>
      <c r="DD50">
        <v>3055.33858539218</v>
      </c>
      <c r="DE50">
        <v>3137.2775899377875</v>
      </c>
      <c r="DF50">
        <v>2749.1334642183469</v>
      </c>
      <c r="DG50">
        <v>2722.1919431279621</v>
      </c>
      <c r="DH50">
        <v>2597.114747436859</v>
      </c>
      <c r="DI50">
        <v>3197.5277685144806</v>
      </c>
      <c r="DJ50">
        <v>3077.8846241718074</v>
      </c>
      <c r="DK50">
        <v>3136.582983867921</v>
      </c>
      <c r="DL50">
        <v>3176.3352700834253</v>
      </c>
      <c r="DM50">
        <v>3165.2343281450808</v>
      </c>
      <c r="DN50">
        <v>3153.9583149342047</v>
      </c>
      <c r="DO50">
        <v>2886.6794440800268</v>
      </c>
      <c r="DP50">
        <v>2955.4394305969727</v>
      </c>
      <c r="DQ50">
        <v>3042.3951630265769</v>
      </c>
      <c r="DR50">
        <v>2844.5823967406577</v>
      </c>
      <c r="DS50">
        <v>2729.173324914394</v>
      </c>
      <c r="DT50">
        <v>2714.1680168016801</v>
      </c>
      <c r="DU50">
        <v>3243.7719949046009</v>
      </c>
      <c r="DV50">
        <v>3261.748642402416</v>
      </c>
      <c r="DW50">
        <v>3240.860488721235</v>
      </c>
      <c r="DX50">
        <v>3278.4566002868487</v>
      </c>
      <c r="DY50">
        <v>3368.0620835016152</v>
      </c>
      <c r="DZ50">
        <v>3306.4818461709147</v>
      </c>
      <c r="EA50">
        <v>3099.0911388140162</v>
      </c>
      <c r="EB50">
        <v>3018.9680172768412</v>
      </c>
      <c r="EC50">
        <v>2847.6518894912679</v>
      </c>
      <c r="ED50">
        <v>2756.7927049391692</v>
      </c>
      <c r="EE50">
        <v>3024.6340551617195</v>
      </c>
      <c r="EF50">
        <v>2842.345767575323</v>
      </c>
      <c r="EG50">
        <v>3296.2657381389818</v>
      </c>
      <c r="EH50">
        <v>3309.4118157800076</v>
      </c>
      <c r="EI50">
        <v>3293.2551184878316</v>
      </c>
      <c r="EJ50">
        <v>3285.7835321916828</v>
      </c>
      <c r="EK50">
        <v>3274.9856264421896</v>
      </c>
      <c r="EL50">
        <v>3256.4805508773834</v>
      </c>
      <c r="EM50">
        <v>3119.9431104599007</v>
      </c>
      <c r="EN50">
        <v>2987.1460718380476</v>
      </c>
      <c r="EO50">
        <v>2879.5661981787184</v>
      </c>
      <c r="EP50">
        <v>2805.5617142557394</v>
      </c>
      <c r="EQ50">
        <v>2820.7328343898153</v>
      </c>
      <c r="ER50">
        <v>2886.5344420081447</v>
      </c>
      <c r="ES50">
        <v>3599.6869961354387</v>
      </c>
      <c r="ET50">
        <v>3505.1590614467204</v>
      </c>
      <c r="EU50">
        <v>3347.571817100119</v>
      </c>
      <c r="EV50">
        <v>3198.2019408433353</v>
      </c>
      <c r="EW50">
        <v>3226.6852670688122</v>
      </c>
      <c r="EX50">
        <v>3086.5697735100721</v>
      </c>
      <c r="EY50">
        <v>3147.7003577487644</v>
      </c>
      <c r="EZ50">
        <v>2725.1169452427771</v>
      </c>
      <c r="FA50">
        <v>2679.8119855259538</v>
      </c>
      <c r="FB50">
        <v>2998.6657408175111</v>
      </c>
      <c r="FC50">
        <v>2932.7684971098265</v>
      </c>
      <c r="FD50">
        <v>3084.0607366468271</v>
      </c>
      <c r="FE50">
        <v>3158.9705555650489</v>
      </c>
      <c r="FF50">
        <v>3059.6571737832187</v>
      </c>
      <c r="FG50">
        <v>3162.2566304108054</v>
      </c>
      <c r="FH50">
        <v>3214.692354409879</v>
      </c>
      <c r="FI50">
        <v>3241.0948013431062</v>
      </c>
      <c r="FJ50">
        <v>3262.5528514509992</v>
      </c>
      <c r="FK50">
        <v>3467.2618585728696</v>
      </c>
      <c r="FL50">
        <v>3245.8315166409029</v>
      </c>
      <c r="FM50">
        <v>3352.4748731278623</v>
      </c>
      <c r="FN50">
        <v>3298.3779492627573</v>
      </c>
      <c r="FO50">
        <v>3331.5683031962481</v>
      </c>
      <c r="FP50">
        <v>3581.5447588187258</v>
      </c>
      <c r="FQ50">
        <v>3479.5826186392223</v>
      </c>
      <c r="FR50">
        <v>3369.3055917339589</v>
      </c>
      <c r="FS50">
        <v>3379.4775096148487</v>
      </c>
      <c r="FT50">
        <v>3384.3825656884446</v>
      </c>
      <c r="FU50">
        <v>3425.8601981203965</v>
      </c>
      <c r="FV50">
        <v>3446.6403956194677</v>
      </c>
      <c r="FW50">
        <v>3517.0456602140384</v>
      </c>
      <c r="FX50">
        <v>3612.0243511503581</v>
      </c>
      <c r="FY50">
        <v>3516.1221513131804</v>
      </c>
      <c r="FZ50">
        <v>3354.9164972314929</v>
      </c>
      <c r="GA50">
        <v>3132.6224675742315</v>
      </c>
      <c r="GB50">
        <v>3209.9433036477722</v>
      </c>
      <c r="GC50">
        <v>3375.9094930750116</v>
      </c>
      <c r="GD50">
        <v>3289.0599809772912</v>
      </c>
      <c r="GE50">
        <v>3320.435263477113</v>
      </c>
      <c r="GF50">
        <v>3320.8724968402503</v>
      </c>
      <c r="GG50">
        <v>3275.8720874542014</v>
      </c>
      <c r="GH50">
        <v>3308.0378962630989</v>
      </c>
      <c r="GI50">
        <v>3432.049828799898</v>
      </c>
      <c r="GJ50">
        <v>3348.5564044629755</v>
      </c>
      <c r="GK50">
        <v>3239.0909030447328</v>
      </c>
      <c r="GL50">
        <v>3316.5347821994214</v>
      </c>
      <c r="GM50">
        <v>3348.2479135797776</v>
      </c>
      <c r="GN50">
        <v>3353.7039511782264</v>
      </c>
      <c r="GO50">
        <v>3446.8051732766171</v>
      </c>
      <c r="GP50">
        <v>3414.7260373746203</v>
      </c>
      <c r="GQ50">
        <v>3407.7037794883454</v>
      </c>
      <c r="GR50">
        <v>3470.6937601416139</v>
      </c>
      <c r="GS50">
        <v>3440.1502169413261</v>
      </c>
      <c r="GT50">
        <v>3453.1399778470204</v>
      </c>
      <c r="GU50">
        <v>3737.9291906241742</v>
      </c>
      <c r="GV50">
        <v>3480.4630112403147</v>
      </c>
      <c r="GW50">
        <v>3387.7119731824641</v>
      </c>
      <c r="GX50">
        <v>3575.5758645253209</v>
      </c>
      <c r="GY50">
        <v>4234.8663858923201</v>
      </c>
      <c r="GZ50">
        <v>3546.8092225109904</v>
      </c>
      <c r="HA50">
        <v>3578.4913096200485</v>
      </c>
      <c r="HB50">
        <v>3791.712070723398</v>
      </c>
      <c r="HC50">
        <v>3914.9021385093806</v>
      </c>
      <c r="HD50">
        <v>3856.1694563338788</v>
      </c>
      <c r="HE50">
        <v>3796.3541666666665</v>
      </c>
      <c r="HF50">
        <v>3800.4054775031127</v>
      </c>
      <c r="HG50">
        <v>3794.939500116795</v>
      </c>
      <c r="HH50">
        <v>3615.4247291149986</v>
      </c>
      <c r="HI50">
        <v>3546.4246586011741</v>
      </c>
      <c r="HJ50">
        <v>3725.0017533752471</v>
      </c>
      <c r="HK50">
        <v>3685.9703531944842</v>
      </c>
      <c r="HL50">
        <v>3770.5147165434246</v>
      </c>
      <c r="HM50">
        <v>3704.9702179282604</v>
      </c>
      <c r="HN50">
        <v>3784.5532730048189</v>
      </c>
      <c r="HO50">
        <v>3741.3611207194745</v>
      </c>
      <c r="HP50">
        <v>3859.5411204481788</v>
      </c>
      <c r="HQ50">
        <v>3912.1887154918886</v>
      </c>
      <c r="HR50">
        <v>3931.1691780182873</v>
      </c>
      <c r="HS50">
        <v>3926.4928831731281</v>
      </c>
      <c r="HT50">
        <v>3530.7562761394956</v>
      </c>
      <c r="HU50">
        <v>3567.9064811269423</v>
      </c>
      <c r="HV50">
        <v>4272.1579885171259</v>
      </c>
      <c r="HW50">
        <v>3719.0080523402112</v>
      </c>
      <c r="HX50">
        <v>3815.6266889206804</v>
      </c>
      <c r="HY50">
        <v>3564.0780866998011</v>
      </c>
      <c r="HZ50">
        <v>3588.5450120670362</v>
      </c>
      <c r="IA50">
        <v>3580.4149744261986</v>
      </c>
      <c r="IB50">
        <v>3650.388191996683</v>
      </c>
      <c r="IC50">
        <v>3695.1313367279936</v>
      </c>
      <c r="ID50">
        <v>3710.8104350491535</v>
      </c>
      <c r="IE50">
        <v>3612.6275880906851</v>
      </c>
      <c r="IF50">
        <v>3654.298176635376</v>
      </c>
      <c r="IG50">
        <v>3922.7411373407967</v>
      </c>
      <c r="IH50">
        <v>3910.589062959385</v>
      </c>
      <c r="II50">
        <v>3905.1955007315337</v>
      </c>
      <c r="IJ50">
        <v>3837.4648959566912</v>
      </c>
      <c r="IK50">
        <v>3820.5100752487251</v>
      </c>
      <c r="IL50">
        <v>3725.7900937322961</v>
      </c>
      <c r="IM50">
        <v>3818.26307988191</v>
      </c>
      <c r="IN50">
        <v>3714.6281781023918</v>
      </c>
      <c r="IO50">
        <v>3716.4626484432129</v>
      </c>
      <c r="IP50">
        <v>3874.3589283024116</v>
      </c>
      <c r="IQ50">
        <v>4080.3247302041345</v>
      </c>
      <c r="IR50">
        <v>4151.7286250939151</v>
      </c>
      <c r="IS50">
        <v>4013.8848312911209</v>
      </c>
      <c r="IT50">
        <v>3729.324190521229</v>
      </c>
      <c r="IU50">
        <v>3594.5078892712113</v>
      </c>
      <c r="IV50">
        <v>4088.4768713954459</v>
      </c>
      <c r="IW50">
        <v>3692.8278453866892</v>
      </c>
      <c r="IX50">
        <v>3674.6271663696007</v>
      </c>
      <c r="IY50">
        <v>3689.7342921158961</v>
      </c>
      <c r="IZ50">
        <v>3832.9457829575927</v>
      </c>
      <c r="JA50">
        <v>3593.602294921875</v>
      </c>
      <c r="JB50">
        <v>3553.5223904977479</v>
      </c>
      <c r="JC50">
        <v>4012.1556314678992</v>
      </c>
      <c r="JD50">
        <v>3985.0109190634994</v>
      </c>
      <c r="JE50">
        <v>3751.2310986078646</v>
      </c>
      <c r="JF50">
        <v>3346.1704324495422</v>
      </c>
      <c r="JG50">
        <v>3262.3997532387416</v>
      </c>
      <c r="JH50">
        <v>3714.602808756712</v>
      </c>
      <c r="JI50">
        <v>3444.0000728544364</v>
      </c>
      <c r="JJ50">
        <v>3238.20673763377</v>
      </c>
      <c r="JK50">
        <v>3462.9656577079754</v>
      </c>
      <c r="JL50">
        <v>3513.1387274467238</v>
      </c>
      <c r="JM50">
        <v>3505.9062905317769</v>
      </c>
      <c r="JN50">
        <v>3418.7831987750551</v>
      </c>
      <c r="JO50">
        <v>3440.5277247830636</v>
      </c>
      <c r="JP50">
        <v>3474.1743881118882</v>
      </c>
      <c r="JQ50">
        <v>3196.5901105493185</v>
      </c>
      <c r="JR50">
        <v>3004.9490375618234</v>
      </c>
      <c r="JS50">
        <v>2876.472974174334</v>
      </c>
      <c r="JT50">
        <v>2978.8776510655866</v>
      </c>
      <c r="JU50">
        <v>3168.8342779862933</v>
      </c>
      <c r="JV50">
        <v>3158.789367929061</v>
      </c>
      <c r="JW50">
        <v>3331.2455141058226</v>
      </c>
      <c r="JX50">
        <v>3452.5013396030404</v>
      </c>
      <c r="JY50">
        <v>3444.2630359212053</v>
      </c>
      <c r="JZ50">
        <v>3463.897286133365</v>
      </c>
      <c r="KA50">
        <v>4035.0532007170532</v>
      </c>
      <c r="KB50">
        <v>3364.0102907708178</v>
      </c>
      <c r="KC50">
        <v>2932.6773628233018</v>
      </c>
      <c r="KD50">
        <v>3116.4318012984077</v>
      </c>
      <c r="KE50">
        <v>2873.3834439033953</v>
      </c>
      <c r="KF50">
        <v>3172.0871641365547</v>
      </c>
      <c r="KG50">
        <v>3648.2385287136044</v>
      </c>
      <c r="KH50">
        <v>3305.3101181277671</v>
      </c>
      <c r="KI50">
        <v>3478.7992942998208</v>
      </c>
      <c r="KJ50">
        <v>3579.2508347005978</v>
      </c>
      <c r="KK50">
        <v>3689.8283247514205</v>
      </c>
      <c r="KL50">
        <v>3766.4337550647269</v>
      </c>
      <c r="KM50">
        <v>3615.535732978421</v>
      </c>
      <c r="KN50">
        <v>3643.965372745171</v>
      </c>
      <c r="KO50">
        <v>3500.9934060471369</v>
      </c>
      <c r="KP50">
        <f t="shared" si="0"/>
        <v>3330.5566104453551</v>
      </c>
    </row>
    <row r="51" spans="1:302" x14ac:dyDescent="0.25">
      <c r="A51" t="s">
        <v>619</v>
      </c>
      <c r="B51">
        <v>3200.3132029392236</v>
      </c>
      <c r="C51">
        <v>2731.1050281102648</v>
      </c>
      <c r="D51">
        <v>2656.9281808405976</v>
      </c>
      <c r="E51">
        <v>3018.081125797713</v>
      </c>
      <c r="F51">
        <v>3375.7968104263555</v>
      </c>
      <c r="G51">
        <v>3407.4061279881562</v>
      </c>
      <c r="H51">
        <v>3440.7640989837873</v>
      </c>
      <c r="I51">
        <v>3345.9536538306938</v>
      </c>
      <c r="J51">
        <v>3418.129536380226</v>
      </c>
      <c r="K51">
        <v>3270.7768393955957</v>
      </c>
      <c r="L51">
        <v>3263.7017867628556</v>
      </c>
      <c r="M51">
        <v>3009.6230199128559</v>
      </c>
      <c r="N51">
        <v>3153.3319671291265</v>
      </c>
      <c r="O51">
        <v>3315.9464764713202</v>
      </c>
      <c r="P51">
        <v>3161.0816247795415</v>
      </c>
      <c r="Q51">
        <v>3286.9962897548953</v>
      </c>
      <c r="R51">
        <v>3361.273752598162</v>
      </c>
      <c r="S51">
        <v>3217.1178911428997</v>
      </c>
      <c r="T51">
        <v>3147.6647544901998</v>
      </c>
      <c r="U51">
        <v>3223.5495985659463</v>
      </c>
      <c r="V51">
        <v>3169.249027288849</v>
      </c>
      <c r="W51">
        <v>3104.530158256196</v>
      </c>
      <c r="X51">
        <v>2719.9163696743885</v>
      </c>
      <c r="Y51">
        <v>2661.3773211290945</v>
      </c>
      <c r="Z51">
        <v>2854.4172760101328</v>
      </c>
      <c r="AA51">
        <v>2963.7854415783249</v>
      </c>
      <c r="AB51">
        <v>3310.582321061484</v>
      </c>
      <c r="AC51">
        <v>3323.8999079526393</v>
      </c>
      <c r="AD51">
        <v>3398.8210019109702</v>
      </c>
      <c r="AE51">
        <v>3367.4725353117424</v>
      </c>
      <c r="AF51">
        <v>3375.3199389507731</v>
      </c>
      <c r="AG51">
        <v>3310.4332747284507</v>
      </c>
      <c r="AH51">
        <v>3431.3822301729274</v>
      </c>
      <c r="AI51">
        <v>3392.4906004264194</v>
      </c>
      <c r="AJ51">
        <v>3077.0280838126282</v>
      </c>
      <c r="AK51">
        <v>2652.9193243076415</v>
      </c>
      <c r="AL51">
        <v>2622.3891042454911</v>
      </c>
      <c r="AM51">
        <v>2822.0748348621955</v>
      </c>
      <c r="AN51">
        <v>3243.2916620924361</v>
      </c>
      <c r="AO51">
        <v>3518.3574550702369</v>
      </c>
      <c r="AP51">
        <v>3478.3049841562542</v>
      </c>
      <c r="AQ51">
        <v>3489.2576679794729</v>
      </c>
      <c r="AR51">
        <v>3471.0092082504325</v>
      </c>
      <c r="AS51">
        <v>3472.812120045392</v>
      </c>
      <c r="AT51">
        <v>3324.9645373105768</v>
      </c>
      <c r="AU51">
        <v>3465.3884132304829</v>
      </c>
      <c r="AV51">
        <v>3551.6323805227798</v>
      </c>
      <c r="AW51">
        <v>3234.3387754592959</v>
      </c>
      <c r="AX51">
        <v>3210.5836419256157</v>
      </c>
      <c r="AY51">
        <v>3285.9619997659729</v>
      </c>
      <c r="AZ51">
        <v>3493.3945313386757</v>
      </c>
      <c r="BA51">
        <v>3446.8023914411579</v>
      </c>
      <c r="BB51">
        <v>3475.0751251241113</v>
      </c>
      <c r="BC51">
        <v>3377.7453718664883</v>
      </c>
      <c r="BD51">
        <v>3519.2804885074024</v>
      </c>
      <c r="BE51">
        <v>3512.8572338320159</v>
      </c>
      <c r="BF51">
        <v>3515.5933423981469</v>
      </c>
      <c r="BG51">
        <v>3577.1416110775212</v>
      </c>
      <c r="BH51">
        <v>3511.5754129599623</v>
      </c>
      <c r="BI51">
        <v>3396.7077130687812</v>
      </c>
      <c r="BJ51">
        <v>3138.1459429132478</v>
      </c>
      <c r="BK51">
        <v>3165.0796034845298</v>
      </c>
      <c r="BL51">
        <v>2485.778080636002</v>
      </c>
      <c r="BM51">
        <v>2576.5763390015459</v>
      </c>
      <c r="BN51">
        <v>2858.2052101915115</v>
      </c>
      <c r="BO51">
        <v>2908.1244149434087</v>
      </c>
      <c r="BP51">
        <v>3004.4041032907726</v>
      </c>
      <c r="BQ51">
        <v>2984.5294599018007</v>
      </c>
      <c r="BR51">
        <v>3102.4677055566949</v>
      </c>
      <c r="BS51">
        <v>3324.4665576260295</v>
      </c>
      <c r="BT51">
        <v>3265.0219894188231</v>
      </c>
      <c r="BU51">
        <v>3126.4052461775846</v>
      </c>
      <c r="BV51">
        <v>2812.8957612848321</v>
      </c>
      <c r="BW51">
        <v>2895.3521791930916</v>
      </c>
      <c r="BX51">
        <v>2813.4664836180268</v>
      </c>
      <c r="BY51">
        <v>3416.7809898762653</v>
      </c>
      <c r="BZ51">
        <v>3211.7201945239485</v>
      </c>
      <c r="CA51">
        <v>3288.2382316222365</v>
      </c>
      <c r="CB51">
        <v>3131.619519572233</v>
      </c>
      <c r="CC51">
        <v>3255.4070962321462</v>
      </c>
      <c r="CD51">
        <v>3266.7928366100305</v>
      </c>
      <c r="CE51">
        <v>3244.8173341114107</v>
      </c>
      <c r="CF51">
        <v>3152.5717408906885</v>
      </c>
      <c r="CG51">
        <v>3025.5996378424911</v>
      </c>
      <c r="CH51">
        <v>2919.2221587558961</v>
      </c>
      <c r="CI51">
        <v>2995.3489277451499</v>
      </c>
      <c r="CJ51">
        <v>2892.7510909919883</v>
      </c>
      <c r="CK51">
        <v>2985.8908243682763</v>
      </c>
      <c r="CL51">
        <v>3186.9071019296489</v>
      </c>
      <c r="CM51">
        <v>3084.1636326566277</v>
      </c>
      <c r="CN51">
        <v>3097.0243084046415</v>
      </c>
      <c r="CO51">
        <v>3224.6166262001984</v>
      </c>
      <c r="CP51">
        <v>3266.1800912160797</v>
      </c>
      <c r="CQ51">
        <v>3145.8980242286525</v>
      </c>
      <c r="CR51">
        <v>3202.4946693483753</v>
      </c>
      <c r="CS51">
        <v>2988.2649018232819</v>
      </c>
      <c r="CT51">
        <v>2948.9773679798827</v>
      </c>
      <c r="CU51">
        <v>2873.5317285203655</v>
      </c>
      <c r="CV51">
        <v>3016.5620330012453</v>
      </c>
      <c r="CW51">
        <v>3238.5268583830712</v>
      </c>
      <c r="CX51">
        <v>3273.5107794163341</v>
      </c>
      <c r="CY51">
        <v>3464.0069080274302</v>
      </c>
      <c r="CZ51">
        <v>3312.8082924808396</v>
      </c>
      <c r="DA51">
        <v>3135.9867917690171</v>
      </c>
      <c r="DB51">
        <v>3116.411893291749</v>
      </c>
      <c r="DC51">
        <v>3093.4845440494591</v>
      </c>
      <c r="DD51">
        <v>3055.33858539218</v>
      </c>
      <c r="DE51">
        <v>3137.2775899377875</v>
      </c>
      <c r="DF51">
        <v>2749.1334642183469</v>
      </c>
      <c r="DG51">
        <v>2722.1919431279621</v>
      </c>
      <c r="DH51">
        <v>2597.114747436859</v>
      </c>
      <c r="DI51">
        <v>3197.5277685144806</v>
      </c>
      <c r="DJ51">
        <v>3077.8846241718074</v>
      </c>
      <c r="DK51">
        <v>3136.582983867921</v>
      </c>
      <c r="DL51">
        <v>3176.3352700834253</v>
      </c>
      <c r="DM51">
        <v>3165.2343281450808</v>
      </c>
      <c r="DN51">
        <v>3153.9583149342047</v>
      </c>
      <c r="DO51">
        <v>2886.6794440800268</v>
      </c>
      <c r="DP51">
        <v>2955.4394305969727</v>
      </c>
      <c r="DQ51">
        <v>3042.3951630265769</v>
      </c>
      <c r="DR51">
        <v>2844.5823967406577</v>
      </c>
      <c r="DS51">
        <v>2729.173324914394</v>
      </c>
      <c r="DT51">
        <v>2714.1680168016801</v>
      </c>
      <c r="DU51">
        <v>3243.7719949046009</v>
      </c>
      <c r="DV51">
        <v>3261.748642402416</v>
      </c>
      <c r="DW51">
        <v>3240.860488721235</v>
      </c>
      <c r="DX51">
        <v>3278.4566002868487</v>
      </c>
      <c r="DY51">
        <v>3368.0620835016152</v>
      </c>
      <c r="DZ51">
        <v>3306.4818461709147</v>
      </c>
      <c r="EA51">
        <v>3099.0911388140162</v>
      </c>
      <c r="EB51">
        <v>3018.9680172768412</v>
      </c>
      <c r="EC51">
        <v>2847.6518894912679</v>
      </c>
      <c r="ED51">
        <v>2756.7927049391692</v>
      </c>
      <c r="EE51">
        <v>3024.6340551617195</v>
      </c>
      <c r="EF51">
        <v>2842.345767575323</v>
      </c>
      <c r="EG51">
        <v>3296.2657381389818</v>
      </c>
      <c r="EH51">
        <v>3309.4118157800076</v>
      </c>
      <c r="EI51">
        <v>3293.2551184878316</v>
      </c>
      <c r="EJ51">
        <v>3285.7835321916828</v>
      </c>
      <c r="EK51">
        <v>3274.9856264421896</v>
      </c>
      <c r="EL51">
        <v>3256.4805508773834</v>
      </c>
      <c r="EM51">
        <v>3119.9431104599007</v>
      </c>
      <c r="EN51">
        <v>2987.1460718380476</v>
      </c>
      <c r="EO51">
        <v>2879.5661981787184</v>
      </c>
      <c r="EP51">
        <v>2805.5617142557394</v>
      </c>
      <c r="EQ51">
        <v>2820.7328343898153</v>
      </c>
      <c r="ER51">
        <v>2886.5344420081447</v>
      </c>
      <c r="ES51">
        <v>3599.6869961354387</v>
      </c>
      <c r="ET51">
        <v>3505.1590614467204</v>
      </c>
      <c r="EU51">
        <v>3347.571817100119</v>
      </c>
      <c r="EV51">
        <v>3198.2019408433353</v>
      </c>
      <c r="EW51">
        <v>3226.6852670688122</v>
      </c>
      <c r="EX51">
        <v>3086.5697735100721</v>
      </c>
      <c r="EY51">
        <v>3147.7003577487644</v>
      </c>
      <c r="EZ51">
        <v>2725.1169452427771</v>
      </c>
      <c r="FA51">
        <v>2679.8119855259538</v>
      </c>
      <c r="FB51">
        <v>2998.6657408175111</v>
      </c>
      <c r="FC51">
        <v>2932.7684971098265</v>
      </c>
      <c r="FD51">
        <v>3084.0607366468271</v>
      </c>
      <c r="FE51">
        <v>3158.9705555650489</v>
      </c>
      <c r="FF51">
        <v>3059.6571737832187</v>
      </c>
      <c r="FG51">
        <v>3162.2566304108054</v>
      </c>
      <c r="FH51">
        <v>3214.692354409879</v>
      </c>
      <c r="FI51">
        <v>3241.0948013431062</v>
      </c>
      <c r="FJ51">
        <v>3262.5528514509992</v>
      </c>
      <c r="FK51">
        <v>3467.2618585728696</v>
      </c>
      <c r="FL51">
        <v>3245.8315166409029</v>
      </c>
      <c r="FM51">
        <v>3352.4748731278623</v>
      </c>
      <c r="FN51">
        <v>3298.3779492627573</v>
      </c>
      <c r="FO51">
        <v>3331.5683031962481</v>
      </c>
      <c r="FP51">
        <v>3581.5447588187258</v>
      </c>
      <c r="FQ51">
        <v>3479.5826186392223</v>
      </c>
      <c r="FR51">
        <v>3369.3055917339589</v>
      </c>
      <c r="FS51">
        <v>3379.4775096148487</v>
      </c>
      <c r="FT51">
        <v>3384.3825656884446</v>
      </c>
      <c r="FU51">
        <v>3425.8601981203965</v>
      </c>
      <c r="FV51">
        <v>3446.6403956194677</v>
      </c>
      <c r="FW51">
        <v>3517.0456602140384</v>
      </c>
      <c r="FX51">
        <v>3612.0243511503581</v>
      </c>
      <c r="FY51">
        <v>3516.1221513131804</v>
      </c>
      <c r="FZ51">
        <v>3354.9164972314929</v>
      </c>
      <c r="GA51">
        <v>3132.6224675742315</v>
      </c>
      <c r="GB51">
        <v>3209.9433036477722</v>
      </c>
      <c r="GC51">
        <v>3375.9094930750116</v>
      </c>
      <c r="GD51">
        <v>3289.0599809772912</v>
      </c>
      <c r="GE51">
        <v>3320.435263477113</v>
      </c>
      <c r="GF51">
        <v>3320.8724968402503</v>
      </c>
      <c r="GG51">
        <v>3275.8720874542014</v>
      </c>
      <c r="GH51">
        <v>3308.0378962630989</v>
      </c>
      <c r="GI51">
        <v>3432.049828799898</v>
      </c>
      <c r="GJ51">
        <v>3348.5564044629755</v>
      </c>
      <c r="GK51">
        <v>3239.0909030447328</v>
      </c>
      <c r="GL51">
        <v>3316.5347821994214</v>
      </c>
      <c r="GM51">
        <v>3348.2479135797776</v>
      </c>
      <c r="GN51">
        <v>3353.7039511782264</v>
      </c>
      <c r="GO51">
        <v>3446.8051732766171</v>
      </c>
      <c r="GP51">
        <v>3414.7260373746203</v>
      </c>
      <c r="GQ51">
        <v>3407.7037794883454</v>
      </c>
      <c r="GR51">
        <v>3470.6937601416139</v>
      </c>
      <c r="GS51">
        <v>3440.1502169413261</v>
      </c>
      <c r="GT51">
        <v>3453.1399778470204</v>
      </c>
      <c r="GU51">
        <v>3737.9291906241742</v>
      </c>
      <c r="GV51">
        <v>3480.4630112403147</v>
      </c>
      <c r="GW51">
        <v>3387.7119731824641</v>
      </c>
      <c r="GX51">
        <v>3575.5758645253209</v>
      </c>
      <c r="GY51">
        <v>4234.8663858923201</v>
      </c>
      <c r="GZ51">
        <v>3546.8092225109904</v>
      </c>
      <c r="HA51">
        <v>3578.4913096200485</v>
      </c>
      <c r="HB51">
        <v>3791.712070723398</v>
      </c>
      <c r="HC51">
        <v>3914.9021385093806</v>
      </c>
      <c r="HD51">
        <v>3856.1694563338788</v>
      </c>
      <c r="HE51">
        <v>3796.3541666666665</v>
      </c>
      <c r="HF51">
        <v>3800.4054775031127</v>
      </c>
      <c r="HG51">
        <v>3794.939500116795</v>
      </c>
      <c r="HH51">
        <v>3615.4247291149986</v>
      </c>
      <c r="HI51">
        <v>3546.4246586011741</v>
      </c>
      <c r="HJ51">
        <v>3725.0017533752471</v>
      </c>
      <c r="HK51">
        <v>3685.9703531944842</v>
      </c>
      <c r="HL51">
        <v>3770.5147165434246</v>
      </c>
      <c r="HM51">
        <v>3704.9702179282604</v>
      </c>
      <c r="HN51">
        <v>3784.5532730048189</v>
      </c>
      <c r="HO51">
        <v>3741.3611207194745</v>
      </c>
      <c r="HP51">
        <v>3859.5411204481788</v>
      </c>
      <c r="HQ51">
        <v>3912.1887154918886</v>
      </c>
      <c r="HR51">
        <v>3931.1691780182873</v>
      </c>
      <c r="HS51">
        <v>3926.4928831731281</v>
      </c>
      <c r="HT51">
        <v>3530.7562761394956</v>
      </c>
      <c r="HU51">
        <v>3567.9064811269423</v>
      </c>
      <c r="HV51">
        <v>4272.1579885171259</v>
      </c>
      <c r="HW51">
        <v>3719.0080523402112</v>
      </c>
      <c r="HX51">
        <v>3815.6266889206804</v>
      </c>
      <c r="HY51">
        <v>3564.0780866998011</v>
      </c>
      <c r="HZ51">
        <v>3588.5450120670362</v>
      </c>
      <c r="IA51">
        <v>3580.4149744261986</v>
      </c>
      <c r="IB51">
        <v>3650.388191996683</v>
      </c>
      <c r="IC51">
        <v>3695.1313367279936</v>
      </c>
      <c r="ID51">
        <v>3710.8104350491535</v>
      </c>
      <c r="IE51">
        <v>3612.6275880906851</v>
      </c>
      <c r="IF51">
        <v>3654.298176635376</v>
      </c>
      <c r="IG51">
        <v>3922.7411373407967</v>
      </c>
      <c r="IH51">
        <v>3910.589062959385</v>
      </c>
      <c r="II51">
        <v>3905.1955007315337</v>
      </c>
      <c r="IJ51">
        <v>3837.4648959566912</v>
      </c>
      <c r="IK51">
        <v>3820.5100752487251</v>
      </c>
      <c r="IL51">
        <v>3725.7900937322961</v>
      </c>
      <c r="IM51">
        <v>3818.26307988191</v>
      </c>
      <c r="IN51">
        <v>3714.6281781023918</v>
      </c>
      <c r="IO51">
        <v>3716.4626484432129</v>
      </c>
      <c r="IP51">
        <v>3874.3589283024116</v>
      </c>
      <c r="IQ51">
        <v>4080.3247302041345</v>
      </c>
      <c r="IR51">
        <v>4151.7286250939151</v>
      </c>
      <c r="IS51">
        <v>4013.8848312911209</v>
      </c>
      <c r="IT51">
        <v>3729.324190521229</v>
      </c>
      <c r="IU51">
        <v>3594.5078892712113</v>
      </c>
      <c r="IV51">
        <v>4088.4768713954459</v>
      </c>
      <c r="IW51">
        <v>3692.8278453866892</v>
      </c>
      <c r="IX51">
        <v>3674.6271663696007</v>
      </c>
      <c r="IY51">
        <v>3689.7342921158961</v>
      </c>
      <c r="IZ51">
        <v>3832.9457829575927</v>
      </c>
      <c r="JA51">
        <v>3593.602294921875</v>
      </c>
      <c r="JB51">
        <v>3553.5223904977479</v>
      </c>
      <c r="JC51">
        <v>4012.1556314678992</v>
      </c>
      <c r="JD51">
        <v>3985.0109190634994</v>
      </c>
      <c r="JE51">
        <v>3751.2310986078646</v>
      </c>
      <c r="JF51">
        <v>3346.1704324495422</v>
      </c>
      <c r="JG51">
        <v>3262.3997532387416</v>
      </c>
      <c r="JH51">
        <v>3714.602808756712</v>
      </c>
      <c r="JI51">
        <v>3444.0000728544364</v>
      </c>
      <c r="JJ51">
        <v>3238.20673763377</v>
      </c>
      <c r="JK51">
        <v>3462.9656577079754</v>
      </c>
      <c r="JL51">
        <v>3513.1387274467238</v>
      </c>
      <c r="JM51">
        <v>3505.9062905317769</v>
      </c>
      <c r="JN51">
        <v>3418.7831987750551</v>
      </c>
      <c r="JO51">
        <v>3440.5277247830636</v>
      </c>
      <c r="JP51">
        <v>3474.1743881118882</v>
      </c>
      <c r="JQ51">
        <v>3196.5901105493185</v>
      </c>
      <c r="JR51">
        <v>3004.9490375618234</v>
      </c>
      <c r="JS51">
        <v>2876.472974174334</v>
      </c>
      <c r="JT51">
        <v>2978.8776510655866</v>
      </c>
      <c r="JU51">
        <v>3168.8342779862933</v>
      </c>
      <c r="JV51">
        <v>3158.789367929061</v>
      </c>
      <c r="JW51">
        <v>3331.2455141058226</v>
      </c>
      <c r="JX51">
        <v>3452.5013396030404</v>
      </c>
      <c r="JY51">
        <v>3444.2630359212053</v>
      </c>
      <c r="JZ51">
        <v>3463.897286133365</v>
      </c>
      <c r="KA51">
        <v>4035.0532007170532</v>
      </c>
      <c r="KB51">
        <v>3364.0102907708178</v>
      </c>
      <c r="KC51">
        <v>2932.6773628233018</v>
      </c>
      <c r="KD51">
        <v>3116.4318012984077</v>
      </c>
      <c r="KE51">
        <v>2873.3834439033953</v>
      </c>
      <c r="KF51">
        <v>3172.0871641365547</v>
      </c>
      <c r="KG51">
        <v>3648.2385287136044</v>
      </c>
      <c r="KH51">
        <v>3305.3101181277671</v>
      </c>
      <c r="KI51">
        <v>3478.7992942998208</v>
      </c>
      <c r="KJ51">
        <v>3579.2508347005978</v>
      </c>
      <c r="KK51">
        <v>3689.8283247514205</v>
      </c>
      <c r="KL51">
        <v>3766.4337550647269</v>
      </c>
      <c r="KM51">
        <v>3615.535732978421</v>
      </c>
      <c r="KN51">
        <v>3643.965372745171</v>
      </c>
      <c r="KO51">
        <v>3500.9934060471369</v>
      </c>
      <c r="KP51">
        <f t="shared" si="0"/>
        <v>3330.5566104453551</v>
      </c>
    </row>
    <row r="52" spans="1:302" x14ac:dyDescent="0.25">
      <c r="A52" t="s">
        <v>620</v>
      </c>
      <c r="B52">
        <v>3200.3132029392236</v>
      </c>
      <c r="C52">
        <v>2731.1050281102648</v>
      </c>
      <c r="D52">
        <v>2656.9281808405976</v>
      </c>
      <c r="E52">
        <v>3018.081125797713</v>
      </c>
      <c r="F52">
        <v>3375.7968104263555</v>
      </c>
      <c r="G52">
        <v>3407.4061279881562</v>
      </c>
      <c r="H52">
        <v>3440.7640989837873</v>
      </c>
      <c r="I52">
        <v>3345.9536538306938</v>
      </c>
      <c r="J52">
        <v>3418.129536380226</v>
      </c>
      <c r="K52">
        <v>3270.7768393955957</v>
      </c>
      <c r="L52">
        <v>3263.7017867628556</v>
      </c>
      <c r="M52">
        <v>3009.6230199128559</v>
      </c>
      <c r="N52">
        <v>3153.3319671291265</v>
      </c>
      <c r="O52">
        <v>3315.9464764713202</v>
      </c>
      <c r="P52">
        <v>3161.0816247795415</v>
      </c>
      <c r="Q52">
        <v>3286.9962897548953</v>
      </c>
      <c r="R52">
        <v>3361.273752598162</v>
      </c>
      <c r="S52">
        <v>3217.1178911428997</v>
      </c>
      <c r="T52">
        <v>3147.6647544901998</v>
      </c>
      <c r="U52">
        <v>3223.5495985659463</v>
      </c>
      <c r="V52">
        <v>3169.249027288849</v>
      </c>
      <c r="W52">
        <v>3104.530158256196</v>
      </c>
      <c r="X52">
        <v>2719.9163696743885</v>
      </c>
      <c r="Y52">
        <v>2661.3773211290945</v>
      </c>
      <c r="Z52">
        <v>2854.4172760101328</v>
      </c>
      <c r="AA52">
        <v>2963.7854415783249</v>
      </c>
      <c r="AB52">
        <v>3310.582321061484</v>
      </c>
      <c r="AC52">
        <v>3323.8999079526393</v>
      </c>
      <c r="AD52">
        <v>3398.8210019109702</v>
      </c>
      <c r="AE52">
        <v>3367.4725353117424</v>
      </c>
      <c r="AF52">
        <v>3375.3199389507731</v>
      </c>
      <c r="AG52">
        <v>3310.4332747284507</v>
      </c>
      <c r="AH52">
        <v>3431.3822301729274</v>
      </c>
      <c r="AI52">
        <v>3392.4906004264194</v>
      </c>
      <c r="AJ52">
        <v>3077.0280838126282</v>
      </c>
      <c r="AK52">
        <v>2652.9193243076415</v>
      </c>
      <c r="AL52">
        <v>2622.3891042454911</v>
      </c>
      <c r="AM52">
        <v>2822.0748348621955</v>
      </c>
      <c r="AN52">
        <v>3243.2916620924361</v>
      </c>
      <c r="AO52">
        <v>3518.3574550702369</v>
      </c>
      <c r="AP52">
        <v>3478.3049841562542</v>
      </c>
      <c r="AQ52">
        <v>3489.2576679794729</v>
      </c>
      <c r="AR52">
        <v>3471.0092082504325</v>
      </c>
      <c r="AS52">
        <v>3472.812120045392</v>
      </c>
      <c r="AT52">
        <v>3324.9645373105768</v>
      </c>
      <c r="AU52">
        <v>3465.3884132304829</v>
      </c>
      <c r="AV52">
        <v>3551.6323805227798</v>
      </c>
      <c r="AW52">
        <v>3234.3387754592959</v>
      </c>
      <c r="AX52">
        <v>3210.5836419256157</v>
      </c>
      <c r="AY52">
        <v>3285.9619997659729</v>
      </c>
      <c r="AZ52">
        <v>3493.3945313386757</v>
      </c>
      <c r="BA52">
        <v>3446.8023914411579</v>
      </c>
      <c r="BB52">
        <v>3475.0751251241113</v>
      </c>
      <c r="BC52">
        <v>3377.7453718664883</v>
      </c>
      <c r="BD52">
        <v>3519.2804885074024</v>
      </c>
      <c r="BE52">
        <v>3512.8572338320159</v>
      </c>
      <c r="BF52">
        <v>3515.5933423981469</v>
      </c>
      <c r="BG52">
        <v>3577.1416110775212</v>
      </c>
      <c r="BH52">
        <v>3511.5754129599623</v>
      </c>
      <c r="BI52">
        <v>3396.7077130687812</v>
      </c>
      <c r="BJ52">
        <v>3138.1459429132478</v>
      </c>
      <c r="BK52">
        <v>3165.0796034845298</v>
      </c>
      <c r="BL52">
        <v>2485.778080636002</v>
      </c>
      <c r="BM52">
        <v>2576.5763390015459</v>
      </c>
      <c r="BN52">
        <v>2858.2052101915115</v>
      </c>
      <c r="BO52">
        <v>2908.1244149434087</v>
      </c>
      <c r="BP52">
        <v>3004.4041032907726</v>
      </c>
      <c r="BQ52">
        <v>2984.5294599018007</v>
      </c>
      <c r="BR52">
        <v>3102.4677055566949</v>
      </c>
      <c r="BS52">
        <v>3324.4665576260295</v>
      </c>
      <c r="BT52">
        <v>3265.0219894188231</v>
      </c>
      <c r="BU52">
        <v>3126.4052461775846</v>
      </c>
      <c r="BV52">
        <v>2812.8957612848321</v>
      </c>
      <c r="BW52">
        <v>2895.3521791930916</v>
      </c>
      <c r="BX52">
        <v>2813.4664836180268</v>
      </c>
      <c r="BY52">
        <v>3416.7809898762653</v>
      </c>
      <c r="BZ52">
        <v>3211.7201945239485</v>
      </c>
      <c r="CA52">
        <v>3288.2382316222365</v>
      </c>
      <c r="CB52">
        <v>3131.619519572233</v>
      </c>
      <c r="CC52">
        <v>3255.4070962321462</v>
      </c>
      <c r="CD52">
        <v>3266.7928366100305</v>
      </c>
      <c r="CE52">
        <v>3244.8173341114107</v>
      </c>
      <c r="CF52">
        <v>3152.5717408906885</v>
      </c>
      <c r="CG52">
        <v>3025.5996378424911</v>
      </c>
      <c r="CH52">
        <v>2919.2221587558961</v>
      </c>
      <c r="CI52">
        <v>2995.3489277451499</v>
      </c>
      <c r="CJ52">
        <v>2892.7510909919883</v>
      </c>
      <c r="CK52">
        <v>2985.8908243682763</v>
      </c>
      <c r="CL52">
        <v>3186.9071019296489</v>
      </c>
      <c r="CM52">
        <v>3084.1636326566277</v>
      </c>
      <c r="CN52">
        <v>3097.0243084046415</v>
      </c>
      <c r="CO52">
        <v>3224.6166262001984</v>
      </c>
      <c r="CP52">
        <v>3266.1800912160797</v>
      </c>
      <c r="CQ52">
        <v>3145.8980242286525</v>
      </c>
      <c r="CR52">
        <v>3202.4946693483753</v>
      </c>
      <c r="CS52">
        <v>2988.2649018232819</v>
      </c>
      <c r="CT52">
        <v>2948.9773679798827</v>
      </c>
      <c r="CU52">
        <v>2873.5317285203655</v>
      </c>
      <c r="CV52">
        <v>3016.5620330012453</v>
      </c>
      <c r="CW52">
        <v>3238.5268583830712</v>
      </c>
      <c r="CX52">
        <v>3273.5107794163341</v>
      </c>
      <c r="CY52">
        <v>3464.0069080274302</v>
      </c>
      <c r="CZ52">
        <v>3312.8082924808396</v>
      </c>
      <c r="DA52">
        <v>3135.9867917690171</v>
      </c>
      <c r="DB52">
        <v>3116.411893291749</v>
      </c>
      <c r="DC52">
        <v>3093.4845440494591</v>
      </c>
      <c r="DD52">
        <v>3055.33858539218</v>
      </c>
      <c r="DE52">
        <v>3137.2775899377875</v>
      </c>
      <c r="DF52">
        <v>2749.1334642183469</v>
      </c>
      <c r="DG52">
        <v>2722.1919431279621</v>
      </c>
      <c r="DH52">
        <v>2597.114747436859</v>
      </c>
      <c r="DI52">
        <v>3197.5277685144806</v>
      </c>
      <c r="DJ52">
        <v>3077.8846241718074</v>
      </c>
      <c r="DK52">
        <v>3136.582983867921</v>
      </c>
      <c r="DL52">
        <v>3176.3352700834253</v>
      </c>
      <c r="DM52">
        <v>3165.2343281450808</v>
      </c>
      <c r="DN52">
        <v>3153.9583149342047</v>
      </c>
      <c r="DO52">
        <v>2886.6794440800268</v>
      </c>
      <c r="DP52">
        <v>2955.4394305969727</v>
      </c>
      <c r="DQ52">
        <v>3042.3951630265769</v>
      </c>
      <c r="DR52">
        <v>2844.5823967406577</v>
      </c>
      <c r="DS52">
        <v>2729.173324914394</v>
      </c>
      <c r="DT52">
        <v>2714.1680168016801</v>
      </c>
      <c r="DU52">
        <v>3243.7719949046009</v>
      </c>
      <c r="DV52">
        <v>3261.748642402416</v>
      </c>
      <c r="DW52">
        <v>3240.860488721235</v>
      </c>
      <c r="DX52">
        <v>3278.4566002868487</v>
      </c>
      <c r="DY52">
        <v>3368.0620835016152</v>
      </c>
      <c r="DZ52">
        <v>3306.4818461709147</v>
      </c>
      <c r="EA52">
        <v>3099.0911388140162</v>
      </c>
      <c r="EB52">
        <v>3018.9680172768412</v>
      </c>
      <c r="EC52">
        <v>2847.6518894912679</v>
      </c>
      <c r="ED52">
        <v>2756.7927049391692</v>
      </c>
      <c r="EE52">
        <v>3024.6340551617195</v>
      </c>
      <c r="EF52">
        <v>2842.345767575323</v>
      </c>
      <c r="EG52">
        <v>3296.2657381389818</v>
      </c>
      <c r="EH52">
        <v>3309.4118157800076</v>
      </c>
      <c r="EI52">
        <v>3293.2551184878316</v>
      </c>
      <c r="EJ52">
        <v>3285.7835321916828</v>
      </c>
      <c r="EK52">
        <v>3274.9856264421896</v>
      </c>
      <c r="EL52">
        <v>3256.4805508773834</v>
      </c>
      <c r="EM52">
        <v>3119.9431104599007</v>
      </c>
      <c r="EN52">
        <v>2987.1460718380476</v>
      </c>
      <c r="EO52">
        <v>2879.5661981787184</v>
      </c>
      <c r="EP52">
        <v>2805.5617142557394</v>
      </c>
      <c r="EQ52">
        <v>2820.7328343898153</v>
      </c>
      <c r="ER52">
        <v>2886.5344420081447</v>
      </c>
      <c r="ES52">
        <v>3599.6869961354387</v>
      </c>
      <c r="ET52">
        <v>3505.1590614467204</v>
      </c>
      <c r="EU52">
        <v>3347.571817100119</v>
      </c>
      <c r="EV52">
        <v>3198.2019408433353</v>
      </c>
      <c r="EW52">
        <v>3226.6852670688122</v>
      </c>
      <c r="EX52">
        <v>3086.5697735100721</v>
      </c>
      <c r="EY52">
        <v>3147.7003577487644</v>
      </c>
      <c r="EZ52">
        <v>2725.1169452427771</v>
      </c>
      <c r="FA52">
        <v>2679.8119855259538</v>
      </c>
      <c r="FB52">
        <v>2998.6657408175111</v>
      </c>
      <c r="FC52">
        <v>2932.7684971098265</v>
      </c>
      <c r="FD52">
        <v>3084.0607366468271</v>
      </c>
      <c r="FE52">
        <v>3158.9705555650489</v>
      </c>
      <c r="FF52">
        <v>3059.6571737832187</v>
      </c>
      <c r="FG52">
        <v>3162.2566304108054</v>
      </c>
      <c r="FH52">
        <v>3214.692354409879</v>
      </c>
      <c r="FI52">
        <v>3241.0948013431062</v>
      </c>
      <c r="FJ52">
        <v>3262.5528514509992</v>
      </c>
      <c r="FK52">
        <v>3467.2618585728696</v>
      </c>
      <c r="FL52">
        <v>3245.8315166409029</v>
      </c>
      <c r="FM52">
        <v>3352.4748731278623</v>
      </c>
      <c r="FN52">
        <v>3298.3779492627573</v>
      </c>
      <c r="FO52">
        <v>3331.5683031962481</v>
      </c>
      <c r="FP52">
        <v>3581.5447588187258</v>
      </c>
      <c r="FQ52">
        <v>3479.5826186392223</v>
      </c>
      <c r="FR52">
        <v>3369.3055917339589</v>
      </c>
      <c r="FS52">
        <v>3379.4775096148487</v>
      </c>
      <c r="FT52">
        <v>3384.3825656884446</v>
      </c>
      <c r="FU52">
        <v>3425.8601981203965</v>
      </c>
      <c r="FV52">
        <v>3446.6403956194677</v>
      </c>
      <c r="FW52">
        <v>3517.0456602140384</v>
      </c>
      <c r="FX52">
        <v>3612.0243511503581</v>
      </c>
      <c r="FY52">
        <v>3516.1221513131804</v>
      </c>
      <c r="FZ52">
        <v>3354.9164972314929</v>
      </c>
      <c r="GA52">
        <v>3132.6224675742315</v>
      </c>
      <c r="GB52">
        <v>3209.9433036477722</v>
      </c>
      <c r="GC52">
        <v>3375.9094930750116</v>
      </c>
      <c r="GD52">
        <v>3289.0599809772912</v>
      </c>
      <c r="GE52">
        <v>3320.435263477113</v>
      </c>
      <c r="GF52">
        <v>3320.8724968402503</v>
      </c>
      <c r="GG52">
        <v>3275.8720874542014</v>
      </c>
      <c r="GH52">
        <v>3308.0378962630989</v>
      </c>
      <c r="GI52">
        <v>3432.049828799898</v>
      </c>
      <c r="GJ52">
        <v>3348.5564044629755</v>
      </c>
      <c r="GK52">
        <v>3239.0909030447328</v>
      </c>
      <c r="GL52">
        <v>3316.5347821994214</v>
      </c>
      <c r="GM52">
        <v>3348.2479135797776</v>
      </c>
      <c r="GN52">
        <v>3353.7039511782264</v>
      </c>
      <c r="GO52">
        <v>3446.8051732766171</v>
      </c>
      <c r="GP52">
        <v>3414.7260373746203</v>
      </c>
      <c r="GQ52">
        <v>3407.7037794883454</v>
      </c>
      <c r="GR52">
        <v>3470.6937601416139</v>
      </c>
      <c r="GS52">
        <v>3440.1502169413261</v>
      </c>
      <c r="GT52">
        <v>3453.1399778470204</v>
      </c>
      <c r="GU52">
        <v>3737.9291906241742</v>
      </c>
      <c r="GV52">
        <v>3480.4630112403147</v>
      </c>
      <c r="GW52">
        <v>3387.7119731824641</v>
      </c>
      <c r="GX52">
        <v>3575.5758645253209</v>
      </c>
      <c r="GY52">
        <v>4234.8663858923201</v>
      </c>
      <c r="GZ52">
        <v>3546.8092225109904</v>
      </c>
      <c r="HA52">
        <v>3578.4913096200485</v>
      </c>
      <c r="HB52">
        <v>3791.712070723398</v>
      </c>
      <c r="HC52">
        <v>3914.9021385093806</v>
      </c>
      <c r="HD52">
        <v>3856.1694563338788</v>
      </c>
      <c r="HE52">
        <v>3796.3541666666665</v>
      </c>
      <c r="HF52">
        <v>3800.4054775031127</v>
      </c>
      <c r="HG52">
        <v>3794.939500116795</v>
      </c>
      <c r="HH52">
        <v>3615.4247291149986</v>
      </c>
      <c r="HI52">
        <v>3546.4246586011741</v>
      </c>
      <c r="HJ52">
        <v>3725.0017533752471</v>
      </c>
      <c r="HK52">
        <v>3685.9703531944842</v>
      </c>
      <c r="HL52">
        <v>3770.5147165434246</v>
      </c>
      <c r="HM52">
        <v>3704.9702179282604</v>
      </c>
      <c r="HN52">
        <v>3784.5532730048189</v>
      </c>
      <c r="HO52">
        <v>3741.3611207194745</v>
      </c>
      <c r="HP52">
        <v>3859.5411204481788</v>
      </c>
      <c r="HQ52">
        <v>3912.1887154918886</v>
      </c>
      <c r="HR52">
        <v>3931.1691780182873</v>
      </c>
      <c r="HS52">
        <v>3926.4928831731281</v>
      </c>
      <c r="HT52">
        <v>3530.7562761394956</v>
      </c>
      <c r="HU52">
        <v>3567.9064811269423</v>
      </c>
      <c r="HV52">
        <v>4272.1579885171259</v>
      </c>
      <c r="HW52">
        <v>3719.0080523402112</v>
      </c>
      <c r="HX52">
        <v>3815.6266889206804</v>
      </c>
      <c r="HY52">
        <v>3564.0780866998011</v>
      </c>
      <c r="HZ52">
        <v>3588.5450120670362</v>
      </c>
      <c r="IA52">
        <v>3580.4149744261986</v>
      </c>
      <c r="IB52">
        <v>3650.388191996683</v>
      </c>
      <c r="IC52">
        <v>3695.1313367279936</v>
      </c>
      <c r="ID52">
        <v>3710.8104350491535</v>
      </c>
      <c r="IE52">
        <v>3612.6275880906851</v>
      </c>
      <c r="IF52">
        <v>3654.298176635376</v>
      </c>
      <c r="IG52">
        <v>3922.7411373407967</v>
      </c>
      <c r="IH52">
        <v>3910.589062959385</v>
      </c>
      <c r="II52">
        <v>3905.1955007315337</v>
      </c>
      <c r="IJ52">
        <v>3837.4648959566912</v>
      </c>
      <c r="IK52">
        <v>3820.5100752487251</v>
      </c>
      <c r="IL52">
        <v>3725.7900937322961</v>
      </c>
      <c r="IM52">
        <v>3818.26307988191</v>
      </c>
      <c r="IN52">
        <v>3714.6281781023918</v>
      </c>
      <c r="IO52">
        <v>3716.4626484432129</v>
      </c>
      <c r="IP52">
        <v>3874.3589283024116</v>
      </c>
      <c r="IQ52">
        <v>4080.3247302041345</v>
      </c>
      <c r="IR52">
        <v>4151.7286250939151</v>
      </c>
      <c r="IS52">
        <v>4013.8848312911209</v>
      </c>
      <c r="IT52">
        <v>3729.324190521229</v>
      </c>
      <c r="IU52">
        <v>3594.5078892712113</v>
      </c>
      <c r="IV52">
        <v>4088.4768713954459</v>
      </c>
      <c r="IW52">
        <v>3692.8278453866892</v>
      </c>
      <c r="IX52">
        <v>3674.6271663696007</v>
      </c>
      <c r="IY52">
        <v>3689.7342921158961</v>
      </c>
      <c r="IZ52">
        <v>3832.9457829575927</v>
      </c>
      <c r="JA52">
        <v>3593.602294921875</v>
      </c>
      <c r="JB52">
        <v>3553.5223904977479</v>
      </c>
      <c r="JC52">
        <v>4012.1556314678992</v>
      </c>
      <c r="JD52">
        <v>3985.0109190634994</v>
      </c>
      <c r="JE52">
        <v>3751.2310986078646</v>
      </c>
      <c r="JF52">
        <v>3346.1704324495422</v>
      </c>
      <c r="JG52">
        <v>3262.3997532387416</v>
      </c>
      <c r="JH52">
        <v>3714.602808756712</v>
      </c>
      <c r="JI52">
        <v>3444.0000728544364</v>
      </c>
      <c r="JJ52">
        <v>3238.20673763377</v>
      </c>
      <c r="JK52">
        <v>3462.9656577079754</v>
      </c>
      <c r="JL52">
        <v>3513.1387274467238</v>
      </c>
      <c r="JM52">
        <v>3505.9062905317769</v>
      </c>
      <c r="JN52">
        <v>3418.7831987750551</v>
      </c>
      <c r="JO52">
        <v>3440.5277247830636</v>
      </c>
      <c r="JP52">
        <v>3474.1743881118882</v>
      </c>
      <c r="JQ52">
        <v>3196.5901105493185</v>
      </c>
      <c r="JR52">
        <v>3004.9490375618234</v>
      </c>
      <c r="JS52">
        <v>2876.472974174334</v>
      </c>
      <c r="JT52">
        <v>2978.8776510655866</v>
      </c>
      <c r="JU52">
        <v>3168.8342779862933</v>
      </c>
      <c r="JV52">
        <v>3158.789367929061</v>
      </c>
      <c r="JW52">
        <v>3331.2455141058226</v>
      </c>
      <c r="JX52">
        <v>3452.5013396030404</v>
      </c>
      <c r="JY52">
        <v>3444.2630359212053</v>
      </c>
      <c r="JZ52">
        <v>3463.897286133365</v>
      </c>
      <c r="KA52">
        <v>4035.0532007170532</v>
      </c>
      <c r="KB52">
        <v>3364.0102907708178</v>
      </c>
      <c r="KC52">
        <v>2932.6773628233018</v>
      </c>
      <c r="KD52">
        <v>3116.4318012984077</v>
      </c>
      <c r="KE52">
        <v>2873.3834439033953</v>
      </c>
      <c r="KF52">
        <v>3172.0871641365547</v>
      </c>
      <c r="KG52">
        <v>3648.2385287136044</v>
      </c>
      <c r="KH52">
        <v>3305.3101181277671</v>
      </c>
      <c r="KI52">
        <v>3478.7992942998208</v>
      </c>
      <c r="KJ52">
        <v>3579.2508347005978</v>
      </c>
      <c r="KK52">
        <v>3689.8283247514205</v>
      </c>
      <c r="KL52">
        <v>3766.4337550647269</v>
      </c>
      <c r="KM52">
        <v>3615.535732978421</v>
      </c>
      <c r="KN52">
        <v>3643.965372745171</v>
      </c>
      <c r="KO52">
        <v>3500.9934060471369</v>
      </c>
      <c r="KP52">
        <f t="shared" si="0"/>
        <v>3330.5566104453551</v>
      </c>
    </row>
    <row r="53" spans="1:302" x14ac:dyDescent="0.25">
      <c r="A53" t="s">
        <v>717</v>
      </c>
      <c r="B53">
        <v>3200.3132029392236</v>
      </c>
      <c r="C53">
        <v>2731.1050281102648</v>
      </c>
      <c r="D53">
        <v>2656.9281808405976</v>
      </c>
      <c r="E53">
        <v>3018.081125797713</v>
      </c>
      <c r="F53">
        <v>3375.7968104263555</v>
      </c>
      <c r="G53">
        <v>3407.4061279881562</v>
      </c>
      <c r="H53">
        <v>3440.7640989837873</v>
      </c>
      <c r="I53">
        <v>3345.9536538306938</v>
      </c>
      <c r="J53">
        <v>3418.129536380226</v>
      </c>
      <c r="K53">
        <v>3270.7768393955957</v>
      </c>
      <c r="L53">
        <v>3263.7017867628556</v>
      </c>
      <c r="M53">
        <v>3009.6230199128559</v>
      </c>
      <c r="N53">
        <v>3153.3319671291265</v>
      </c>
      <c r="O53">
        <v>3315.9464764713202</v>
      </c>
      <c r="P53">
        <v>3161.0816247795415</v>
      </c>
      <c r="Q53">
        <v>3286.9962897548953</v>
      </c>
      <c r="R53">
        <v>3361.273752598162</v>
      </c>
      <c r="S53">
        <v>3217.1178911428997</v>
      </c>
      <c r="T53">
        <v>3147.6647544901998</v>
      </c>
      <c r="U53">
        <v>3223.5495985659463</v>
      </c>
      <c r="V53">
        <v>3169.249027288849</v>
      </c>
      <c r="W53">
        <v>3104.530158256196</v>
      </c>
      <c r="X53">
        <v>2719.9163696743885</v>
      </c>
      <c r="Y53">
        <v>2661.3773211290945</v>
      </c>
      <c r="Z53">
        <v>2854.4172760101328</v>
      </c>
      <c r="AA53">
        <v>2963.7854415783249</v>
      </c>
      <c r="AB53">
        <v>3310.582321061484</v>
      </c>
      <c r="AC53">
        <v>3323.8999079526393</v>
      </c>
      <c r="AD53">
        <v>3398.8210019109702</v>
      </c>
      <c r="AE53">
        <v>3367.4725353117424</v>
      </c>
      <c r="AF53">
        <v>3375.3199389507731</v>
      </c>
      <c r="AG53">
        <v>3310.4332747284507</v>
      </c>
      <c r="AH53">
        <v>3431.3822301729274</v>
      </c>
      <c r="AI53">
        <v>3392.4906004264194</v>
      </c>
      <c r="AJ53">
        <v>3077.0280838126282</v>
      </c>
      <c r="AK53">
        <v>2652.9193243076415</v>
      </c>
      <c r="AL53">
        <v>2622.3891042454911</v>
      </c>
      <c r="AM53">
        <v>2822.0748348621955</v>
      </c>
      <c r="AN53">
        <v>3243.2916620924361</v>
      </c>
      <c r="AO53">
        <v>3518.3574550702369</v>
      </c>
      <c r="AP53">
        <v>3478.3049841562542</v>
      </c>
      <c r="AQ53">
        <v>3489.2576679794729</v>
      </c>
      <c r="AR53">
        <v>3471.0092082504325</v>
      </c>
      <c r="AS53">
        <v>3472.812120045392</v>
      </c>
      <c r="AT53">
        <v>3324.9645373105768</v>
      </c>
      <c r="AU53">
        <v>3465.3884132304829</v>
      </c>
      <c r="AV53">
        <v>3551.6323805227798</v>
      </c>
      <c r="AW53">
        <v>3234.3387754592959</v>
      </c>
      <c r="AX53">
        <v>3210.5836419256157</v>
      </c>
      <c r="AY53">
        <v>3285.9619997659729</v>
      </c>
      <c r="AZ53">
        <v>3493.3945313386757</v>
      </c>
      <c r="BA53">
        <v>3446.8023914411579</v>
      </c>
      <c r="BB53">
        <v>3475.0751251241113</v>
      </c>
      <c r="BC53">
        <v>3377.7453718664883</v>
      </c>
      <c r="BD53">
        <v>3519.2804885074024</v>
      </c>
      <c r="BE53">
        <v>3512.8572338320159</v>
      </c>
      <c r="BF53">
        <v>3515.5933423981469</v>
      </c>
      <c r="BG53">
        <v>3577.1416110775212</v>
      </c>
      <c r="BH53">
        <v>3511.5754129599623</v>
      </c>
      <c r="BI53">
        <v>3396.7077130687812</v>
      </c>
      <c r="BJ53">
        <v>3138.1459429132478</v>
      </c>
      <c r="BK53">
        <v>3165.0796034845298</v>
      </c>
      <c r="BL53">
        <v>2485.778080636002</v>
      </c>
      <c r="BM53">
        <v>2576.5763390015459</v>
      </c>
      <c r="BN53">
        <v>2858.2052101915115</v>
      </c>
      <c r="BO53">
        <v>2908.1244149434087</v>
      </c>
      <c r="BP53">
        <v>3004.4041032907726</v>
      </c>
      <c r="BQ53">
        <v>2984.5294599018007</v>
      </c>
      <c r="BR53">
        <v>3102.4677055566949</v>
      </c>
      <c r="BS53">
        <v>3324.4665576260295</v>
      </c>
      <c r="BT53">
        <v>3265.0219894188231</v>
      </c>
      <c r="BU53">
        <v>3126.4052461775846</v>
      </c>
      <c r="BV53">
        <v>2812.8957612848321</v>
      </c>
      <c r="BW53">
        <v>2895.3521791930916</v>
      </c>
      <c r="BX53">
        <v>2813.4664836180268</v>
      </c>
      <c r="BY53">
        <v>3416.7809898762653</v>
      </c>
      <c r="BZ53">
        <v>3211.7201945239485</v>
      </c>
      <c r="CA53">
        <v>3288.2382316222365</v>
      </c>
      <c r="CB53">
        <v>3131.619519572233</v>
      </c>
      <c r="CC53">
        <v>3255.4070962321462</v>
      </c>
      <c r="CD53">
        <v>3266.7928366100305</v>
      </c>
      <c r="CE53">
        <v>3244.8173341114107</v>
      </c>
      <c r="CF53">
        <v>3152.5717408906885</v>
      </c>
      <c r="CG53">
        <v>3025.5996378424911</v>
      </c>
      <c r="CH53">
        <v>2919.2221587558961</v>
      </c>
      <c r="CI53">
        <v>2995.3489277451499</v>
      </c>
      <c r="CJ53">
        <v>2892.7510909919883</v>
      </c>
      <c r="CK53">
        <v>2985.8908243682763</v>
      </c>
      <c r="CL53">
        <v>3186.9071019296489</v>
      </c>
      <c r="CM53">
        <v>3084.1636326566277</v>
      </c>
      <c r="CN53">
        <v>3097.0243084046415</v>
      </c>
      <c r="CO53">
        <v>3224.6166262001984</v>
      </c>
      <c r="CP53">
        <v>3266.1800912160797</v>
      </c>
      <c r="CQ53">
        <v>3145.8980242286525</v>
      </c>
      <c r="CR53">
        <v>3202.4946693483753</v>
      </c>
      <c r="CS53">
        <v>2988.2649018232819</v>
      </c>
      <c r="CT53">
        <v>2948.9773679798827</v>
      </c>
      <c r="CU53">
        <v>2873.5317285203655</v>
      </c>
      <c r="CV53">
        <v>3016.5620330012453</v>
      </c>
      <c r="CW53">
        <v>3238.5268583830712</v>
      </c>
      <c r="CX53">
        <v>3273.5107794163341</v>
      </c>
      <c r="CY53">
        <v>3464.0069080274302</v>
      </c>
      <c r="CZ53">
        <v>3312.8082924808396</v>
      </c>
      <c r="DA53">
        <v>3135.9867917690171</v>
      </c>
      <c r="DB53">
        <v>3116.411893291749</v>
      </c>
      <c r="DC53">
        <v>3093.4845440494591</v>
      </c>
      <c r="DD53">
        <v>3055.33858539218</v>
      </c>
      <c r="DE53">
        <v>3137.2775899377875</v>
      </c>
      <c r="DF53">
        <v>2749.1334642183469</v>
      </c>
      <c r="DG53">
        <v>2722.1919431279621</v>
      </c>
      <c r="DH53">
        <v>2597.114747436859</v>
      </c>
      <c r="DI53">
        <v>3197.5277685144806</v>
      </c>
      <c r="DJ53">
        <v>3077.8846241718074</v>
      </c>
      <c r="DK53">
        <v>3136.582983867921</v>
      </c>
      <c r="DL53">
        <v>3176.3352700834253</v>
      </c>
      <c r="DM53">
        <v>3165.2343281450808</v>
      </c>
      <c r="DN53">
        <v>3153.9583149342047</v>
      </c>
      <c r="DO53">
        <v>2886.6794440800268</v>
      </c>
      <c r="DP53">
        <v>2955.4394305969727</v>
      </c>
      <c r="DQ53">
        <v>3042.3951630265769</v>
      </c>
      <c r="DR53">
        <v>2844.5823967406577</v>
      </c>
      <c r="DS53">
        <v>2729.173324914394</v>
      </c>
      <c r="DT53">
        <v>2714.1680168016801</v>
      </c>
      <c r="DU53">
        <v>3243.7719949046009</v>
      </c>
      <c r="DV53">
        <v>3261.748642402416</v>
      </c>
      <c r="DW53">
        <v>3240.860488721235</v>
      </c>
      <c r="DX53">
        <v>3278.4566002868487</v>
      </c>
      <c r="DY53">
        <v>3368.0620835016152</v>
      </c>
      <c r="DZ53">
        <v>3306.4818461709147</v>
      </c>
      <c r="EA53">
        <v>3099.0911388140162</v>
      </c>
      <c r="EB53">
        <v>3018.9680172768412</v>
      </c>
      <c r="EC53">
        <v>2847.6518894912679</v>
      </c>
      <c r="ED53">
        <v>2756.7927049391692</v>
      </c>
      <c r="EE53">
        <v>3024.6340551617195</v>
      </c>
      <c r="EF53">
        <v>2842.345767575323</v>
      </c>
      <c r="EG53">
        <v>3296.2657381389818</v>
      </c>
      <c r="EH53">
        <v>3309.4118157800076</v>
      </c>
      <c r="EI53">
        <v>3293.2551184878316</v>
      </c>
      <c r="EJ53">
        <v>3285.7835321916828</v>
      </c>
      <c r="EK53">
        <v>3274.9856264421896</v>
      </c>
      <c r="EL53">
        <v>3256.4805508773834</v>
      </c>
      <c r="EM53">
        <v>3119.9431104599007</v>
      </c>
      <c r="EN53">
        <v>2987.1460718380476</v>
      </c>
      <c r="EO53">
        <v>2879.5661981787184</v>
      </c>
      <c r="EP53">
        <v>2805.5617142557394</v>
      </c>
      <c r="EQ53">
        <v>2820.7328343898153</v>
      </c>
      <c r="ER53">
        <v>2886.5344420081447</v>
      </c>
      <c r="ES53">
        <v>3599.6869961354387</v>
      </c>
      <c r="ET53">
        <v>3505.1590614467204</v>
      </c>
      <c r="EU53">
        <v>3347.571817100119</v>
      </c>
      <c r="EV53">
        <v>3198.2019408433353</v>
      </c>
      <c r="EW53">
        <v>3226.6852670688122</v>
      </c>
      <c r="EX53">
        <v>3086.5697735100721</v>
      </c>
      <c r="EY53">
        <v>3147.7003577487644</v>
      </c>
      <c r="EZ53">
        <v>2725.1169452427771</v>
      </c>
      <c r="FA53">
        <v>2679.8119855259538</v>
      </c>
      <c r="FB53">
        <v>2998.6657408175111</v>
      </c>
      <c r="FC53">
        <v>2932.7684971098265</v>
      </c>
      <c r="FD53">
        <v>3084.0607366468271</v>
      </c>
      <c r="FE53">
        <v>3158.9705555650489</v>
      </c>
      <c r="FF53">
        <v>3059.6571737832187</v>
      </c>
      <c r="FG53">
        <v>3162.2566304108054</v>
      </c>
      <c r="FH53">
        <v>3214.692354409879</v>
      </c>
      <c r="FI53">
        <v>3241.0948013431062</v>
      </c>
      <c r="FJ53">
        <v>3262.5528514509992</v>
      </c>
      <c r="FK53">
        <v>3467.2618585728696</v>
      </c>
      <c r="FL53">
        <v>3245.8315166409029</v>
      </c>
      <c r="FM53">
        <v>3352.4748731278623</v>
      </c>
      <c r="FN53">
        <v>3298.3779492627573</v>
      </c>
      <c r="FO53">
        <v>3331.5683031962481</v>
      </c>
      <c r="FP53">
        <v>3581.5447588187258</v>
      </c>
      <c r="FQ53">
        <v>3479.5826186392223</v>
      </c>
      <c r="FR53">
        <v>3369.3055917339589</v>
      </c>
      <c r="FS53">
        <v>3379.4775096148487</v>
      </c>
      <c r="FT53">
        <v>3384.3825656884446</v>
      </c>
      <c r="FU53">
        <v>3425.8601981203965</v>
      </c>
      <c r="FV53">
        <v>3446.6403956194677</v>
      </c>
      <c r="FW53">
        <v>3517.0456602140384</v>
      </c>
      <c r="FX53">
        <v>3612.0243511503581</v>
      </c>
      <c r="FY53">
        <v>3516.1221513131804</v>
      </c>
      <c r="FZ53">
        <v>3354.9164972314929</v>
      </c>
      <c r="GA53">
        <v>3132.6224675742315</v>
      </c>
      <c r="GB53">
        <v>3209.9433036477722</v>
      </c>
      <c r="GC53">
        <v>3375.9094930750116</v>
      </c>
      <c r="GD53">
        <v>3289.0599809772912</v>
      </c>
      <c r="GE53">
        <v>3320.435263477113</v>
      </c>
      <c r="GF53">
        <v>3320.8724968402503</v>
      </c>
      <c r="GG53">
        <v>3275.8720874542014</v>
      </c>
      <c r="GH53">
        <v>3308.0378962630989</v>
      </c>
      <c r="GI53">
        <v>3432.049828799898</v>
      </c>
      <c r="GJ53">
        <v>3348.5564044629755</v>
      </c>
      <c r="GK53">
        <v>3239.0909030447328</v>
      </c>
      <c r="GL53">
        <v>3316.5347821994214</v>
      </c>
      <c r="GM53">
        <v>3348.2479135797776</v>
      </c>
      <c r="GN53">
        <v>3353.7039511782264</v>
      </c>
      <c r="GO53">
        <v>3446.8051732766171</v>
      </c>
      <c r="GP53">
        <v>3414.7260373746203</v>
      </c>
      <c r="GQ53">
        <v>3407.7037794883454</v>
      </c>
      <c r="GR53">
        <v>3470.6937601416139</v>
      </c>
      <c r="GS53">
        <v>3440.1502169413261</v>
      </c>
      <c r="GT53">
        <v>3453.1399778470204</v>
      </c>
      <c r="GU53">
        <v>3737.9291906241742</v>
      </c>
      <c r="GV53">
        <v>3480.4630112403147</v>
      </c>
      <c r="GW53">
        <v>3387.7119731824641</v>
      </c>
      <c r="GX53">
        <v>3575.5758645253209</v>
      </c>
      <c r="GY53">
        <v>4234.8663858923201</v>
      </c>
      <c r="GZ53">
        <v>3546.8092225109904</v>
      </c>
      <c r="HA53">
        <v>3578.4913096200485</v>
      </c>
      <c r="HB53">
        <v>3791.712070723398</v>
      </c>
      <c r="HC53">
        <v>3914.9021385093806</v>
      </c>
      <c r="HD53">
        <v>3856.1694563338788</v>
      </c>
      <c r="HE53">
        <v>3796.3541666666665</v>
      </c>
      <c r="HF53">
        <v>3800.4054775031127</v>
      </c>
      <c r="HG53">
        <v>3794.939500116795</v>
      </c>
      <c r="HH53">
        <v>3615.4247291149986</v>
      </c>
      <c r="HI53">
        <v>3546.4246586011741</v>
      </c>
      <c r="HJ53">
        <v>3725.0017533752471</v>
      </c>
      <c r="HK53">
        <v>3685.9703531944842</v>
      </c>
      <c r="HL53">
        <v>3770.5147165434246</v>
      </c>
      <c r="HM53">
        <v>3704.9702179282604</v>
      </c>
      <c r="HN53">
        <v>3784.5532730048189</v>
      </c>
      <c r="HO53">
        <v>3741.3611207194745</v>
      </c>
      <c r="HP53">
        <v>3859.5411204481788</v>
      </c>
      <c r="HQ53">
        <v>3912.1887154918886</v>
      </c>
      <c r="HR53">
        <v>3931.1691780182873</v>
      </c>
      <c r="HS53">
        <v>3926.4928831731281</v>
      </c>
      <c r="HT53">
        <v>3530.7562761394956</v>
      </c>
      <c r="HU53">
        <v>3567.9064811269423</v>
      </c>
      <c r="HV53">
        <v>4272.1579885171259</v>
      </c>
      <c r="HW53">
        <v>3719.0080523402112</v>
      </c>
      <c r="HX53">
        <v>3815.6266889206804</v>
      </c>
      <c r="HY53">
        <v>3564.0780866998011</v>
      </c>
      <c r="HZ53">
        <v>3588.5450120670362</v>
      </c>
      <c r="IA53">
        <v>3580.4149744261986</v>
      </c>
      <c r="IB53">
        <v>3650.388191996683</v>
      </c>
      <c r="IC53">
        <v>3695.1313367279936</v>
      </c>
      <c r="ID53">
        <v>3710.8104350491535</v>
      </c>
      <c r="IE53">
        <v>3612.6275880906851</v>
      </c>
      <c r="IF53">
        <v>3654.298176635376</v>
      </c>
      <c r="IG53">
        <v>3922.7411373407967</v>
      </c>
      <c r="IH53">
        <v>3910.589062959385</v>
      </c>
      <c r="II53">
        <v>3905.1955007315337</v>
      </c>
      <c r="IJ53">
        <v>3837.4648959566912</v>
      </c>
      <c r="IK53">
        <v>3820.5100752487251</v>
      </c>
      <c r="IL53">
        <v>3725.7900937322961</v>
      </c>
      <c r="IM53">
        <v>3818.26307988191</v>
      </c>
      <c r="IN53">
        <v>3714.6281781023918</v>
      </c>
      <c r="IO53">
        <v>3716.4626484432129</v>
      </c>
      <c r="IP53">
        <v>3874.3589283024116</v>
      </c>
      <c r="IQ53">
        <v>4080.3247302041345</v>
      </c>
      <c r="IR53">
        <v>4151.7286250939151</v>
      </c>
      <c r="IS53">
        <v>4013.8848312911209</v>
      </c>
      <c r="IT53">
        <v>3729.324190521229</v>
      </c>
      <c r="IU53">
        <v>3594.5078892712113</v>
      </c>
      <c r="IV53">
        <v>4088.4768713954459</v>
      </c>
      <c r="IW53">
        <v>3692.8278453866892</v>
      </c>
      <c r="IX53">
        <v>3674.6271663696007</v>
      </c>
      <c r="IY53">
        <v>3689.7342921158961</v>
      </c>
      <c r="IZ53">
        <v>3832.9457829575927</v>
      </c>
      <c r="JA53">
        <v>3593.602294921875</v>
      </c>
      <c r="JB53">
        <v>3553.5223904977479</v>
      </c>
      <c r="JC53">
        <v>4012.1556314678992</v>
      </c>
      <c r="JD53">
        <v>3985.0109190634994</v>
      </c>
      <c r="JE53">
        <v>3751.2310986078646</v>
      </c>
      <c r="JF53">
        <v>3346.1704324495422</v>
      </c>
      <c r="JG53">
        <v>3262.3997532387416</v>
      </c>
      <c r="JH53">
        <v>3714.602808756712</v>
      </c>
      <c r="JI53">
        <v>3444.0000728544364</v>
      </c>
      <c r="JJ53">
        <v>3238.20673763377</v>
      </c>
      <c r="JK53">
        <v>3462.9656577079754</v>
      </c>
      <c r="JL53">
        <v>3513.1387274467238</v>
      </c>
      <c r="JM53">
        <v>3505.9062905317769</v>
      </c>
      <c r="JN53">
        <v>3418.7831987750551</v>
      </c>
      <c r="JO53">
        <v>3440.5277247830636</v>
      </c>
      <c r="JP53">
        <v>3474.1743881118882</v>
      </c>
      <c r="JQ53">
        <v>3196.5901105493185</v>
      </c>
      <c r="JR53">
        <v>3004.9490375618234</v>
      </c>
      <c r="JS53">
        <v>2876.472974174334</v>
      </c>
      <c r="JT53">
        <v>2978.8776510655866</v>
      </c>
      <c r="JU53">
        <v>3168.8342779862933</v>
      </c>
      <c r="JV53">
        <v>3158.789367929061</v>
      </c>
      <c r="JW53">
        <v>3331.2455141058226</v>
      </c>
      <c r="JX53">
        <v>3452.5013396030404</v>
      </c>
      <c r="JY53">
        <v>3444.2630359212053</v>
      </c>
      <c r="JZ53">
        <v>3463.897286133365</v>
      </c>
      <c r="KA53">
        <v>4035.0532007170532</v>
      </c>
      <c r="KB53">
        <v>3364.0102907708178</v>
      </c>
      <c r="KC53">
        <v>2932.6773628233018</v>
      </c>
      <c r="KD53">
        <v>3116.4318012984077</v>
      </c>
      <c r="KE53">
        <v>2873.3834439033953</v>
      </c>
      <c r="KF53">
        <v>3172.0871641365547</v>
      </c>
      <c r="KG53">
        <v>3648.2385287136044</v>
      </c>
      <c r="KH53">
        <v>3305.3101181277671</v>
      </c>
      <c r="KI53">
        <v>3478.7992942998208</v>
      </c>
      <c r="KJ53">
        <v>3579.2508347005978</v>
      </c>
      <c r="KK53">
        <v>3689.8283247514205</v>
      </c>
      <c r="KL53">
        <v>3766.4337550647269</v>
      </c>
      <c r="KM53">
        <v>3615.535732978421</v>
      </c>
      <c r="KN53">
        <v>3643.965372745171</v>
      </c>
      <c r="KO53">
        <v>3500.9934060471369</v>
      </c>
      <c r="KP53">
        <f t="shared" si="0"/>
        <v>3330.5566104453551</v>
      </c>
    </row>
    <row r="54" spans="1:302" x14ac:dyDescent="0.25">
      <c r="A54" t="s">
        <v>718</v>
      </c>
      <c r="B54">
        <v>3200.3132029392236</v>
      </c>
      <c r="C54">
        <v>2731.1050281102648</v>
      </c>
      <c r="D54">
        <v>2656.9281808405976</v>
      </c>
      <c r="E54">
        <v>3018.081125797713</v>
      </c>
      <c r="F54">
        <v>3375.7968104263555</v>
      </c>
      <c r="G54">
        <v>3407.4061279881562</v>
      </c>
      <c r="H54">
        <v>3440.7640989837873</v>
      </c>
      <c r="I54">
        <v>3345.9536538306938</v>
      </c>
      <c r="J54">
        <v>3418.129536380226</v>
      </c>
      <c r="K54">
        <v>3270.7768393955957</v>
      </c>
      <c r="L54">
        <v>3263.7017867628556</v>
      </c>
      <c r="M54">
        <v>3009.6230199128559</v>
      </c>
      <c r="N54">
        <v>3153.3319671291265</v>
      </c>
      <c r="O54">
        <v>3315.9464764713202</v>
      </c>
      <c r="P54">
        <v>3161.0816247795415</v>
      </c>
      <c r="Q54">
        <v>3286.9962897548953</v>
      </c>
      <c r="R54">
        <v>3361.273752598162</v>
      </c>
      <c r="S54">
        <v>3217.1178911428997</v>
      </c>
      <c r="T54">
        <v>3147.6647544901998</v>
      </c>
      <c r="U54">
        <v>3223.5495985659463</v>
      </c>
      <c r="V54">
        <v>3169.249027288849</v>
      </c>
      <c r="W54">
        <v>3104.530158256196</v>
      </c>
      <c r="X54">
        <v>2719.9163696743885</v>
      </c>
      <c r="Y54">
        <v>2661.3773211290945</v>
      </c>
      <c r="Z54">
        <v>2854.4172760101328</v>
      </c>
      <c r="AA54">
        <v>2963.7854415783249</v>
      </c>
      <c r="AB54">
        <v>3310.582321061484</v>
      </c>
      <c r="AC54">
        <v>3323.8999079526393</v>
      </c>
      <c r="AD54">
        <v>3398.8210019109702</v>
      </c>
      <c r="AE54">
        <v>3367.4725353117424</v>
      </c>
      <c r="AF54">
        <v>3375.3199389507731</v>
      </c>
      <c r="AG54">
        <v>3310.4332747284507</v>
      </c>
      <c r="AH54">
        <v>3431.3822301729274</v>
      </c>
      <c r="AI54">
        <v>3392.4906004264194</v>
      </c>
      <c r="AJ54">
        <v>3077.0280838126282</v>
      </c>
      <c r="AK54">
        <v>2652.9193243076415</v>
      </c>
      <c r="AL54">
        <v>2622.3891042454911</v>
      </c>
      <c r="AM54">
        <v>2822.0748348621955</v>
      </c>
      <c r="AN54">
        <v>3243.2916620924361</v>
      </c>
      <c r="AO54">
        <v>3518.3574550702369</v>
      </c>
      <c r="AP54">
        <v>3478.3049841562542</v>
      </c>
      <c r="AQ54">
        <v>3489.2576679794729</v>
      </c>
      <c r="AR54">
        <v>3471.0092082504325</v>
      </c>
      <c r="AS54">
        <v>3472.812120045392</v>
      </c>
      <c r="AT54">
        <v>3324.9645373105768</v>
      </c>
      <c r="AU54">
        <v>3465.3884132304829</v>
      </c>
      <c r="AV54">
        <v>3551.6323805227798</v>
      </c>
      <c r="AW54">
        <v>3234.3387754592959</v>
      </c>
      <c r="AX54">
        <v>3210.5836419256157</v>
      </c>
      <c r="AY54">
        <v>3285.9619997659729</v>
      </c>
      <c r="AZ54">
        <v>3493.3945313386757</v>
      </c>
      <c r="BA54">
        <v>3446.8023914411579</v>
      </c>
      <c r="BB54">
        <v>3475.0751251241113</v>
      </c>
      <c r="BC54">
        <v>3377.7453718664883</v>
      </c>
      <c r="BD54">
        <v>3519.2804885074024</v>
      </c>
      <c r="BE54">
        <v>3512.8572338320159</v>
      </c>
      <c r="BF54">
        <v>3515.5933423981469</v>
      </c>
      <c r="BG54">
        <v>3577.1416110775212</v>
      </c>
      <c r="BH54">
        <v>3511.5754129599623</v>
      </c>
      <c r="BI54">
        <v>3396.7077130687812</v>
      </c>
      <c r="BJ54">
        <v>3138.1459429132478</v>
      </c>
      <c r="BK54">
        <v>3165.0796034845298</v>
      </c>
      <c r="BL54">
        <v>2485.778080636002</v>
      </c>
      <c r="BM54">
        <v>2576.5763390015459</v>
      </c>
      <c r="BN54">
        <v>2858.2052101915115</v>
      </c>
      <c r="BO54">
        <v>2908.1244149434087</v>
      </c>
      <c r="BP54">
        <v>3004.4041032907726</v>
      </c>
      <c r="BQ54">
        <v>2984.5294599018007</v>
      </c>
      <c r="BR54">
        <v>3102.4677055566949</v>
      </c>
      <c r="BS54">
        <v>3324.4665576260295</v>
      </c>
      <c r="BT54">
        <v>3265.0219894188231</v>
      </c>
      <c r="BU54">
        <v>3126.4052461775846</v>
      </c>
      <c r="BV54">
        <v>2812.8957612848321</v>
      </c>
      <c r="BW54">
        <v>2895.3521791930916</v>
      </c>
      <c r="BX54">
        <v>2813.4664836180268</v>
      </c>
      <c r="BY54">
        <v>3416.7809898762653</v>
      </c>
      <c r="BZ54">
        <v>3211.7201945239485</v>
      </c>
      <c r="CA54">
        <v>3288.2382316222365</v>
      </c>
      <c r="CB54">
        <v>3131.619519572233</v>
      </c>
      <c r="CC54">
        <v>3255.4070962321462</v>
      </c>
      <c r="CD54">
        <v>3266.7928366100305</v>
      </c>
      <c r="CE54">
        <v>3244.8173341114107</v>
      </c>
      <c r="CF54">
        <v>3152.5717408906885</v>
      </c>
      <c r="CG54">
        <v>3025.5996378424911</v>
      </c>
      <c r="CH54">
        <v>2919.2221587558961</v>
      </c>
      <c r="CI54">
        <v>2995.3489277451499</v>
      </c>
      <c r="CJ54">
        <v>2892.7510909919883</v>
      </c>
      <c r="CK54">
        <v>2985.8908243682763</v>
      </c>
      <c r="CL54">
        <v>3186.9071019296489</v>
      </c>
      <c r="CM54">
        <v>3084.1636326566277</v>
      </c>
      <c r="CN54">
        <v>3097.0243084046415</v>
      </c>
      <c r="CO54">
        <v>3224.6166262001984</v>
      </c>
      <c r="CP54">
        <v>3266.1800912160797</v>
      </c>
      <c r="CQ54">
        <v>3145.8980242286525</v>
      </c>
      <c r="CR54">
        <v>3202.4946693483753</v>
      </c>
      <c r="CS54">
        <v>2988.2649018232819</v>
      </c>
      <c r="CT54">
        <v>2948.9773679798827</v>
      </c>
      <c r="CU54">
        <v>2873.5317285203655</v>
      </c>
      <c r="CV54">
        <v>3016.5620330012453</v>
      </c>
      <c r="CW54">
        <v>3238.5268583830712</v>
      </c>
      <c r="CX54">
        <v>3273.5107794163341</v>
      </c>
      <c r="CY54">
        <v>3464.0069080274302</v>
      </c>
      <c r="CZ54">
        <v>3312.8082924808396</v>
      </c>
      <c r="DA54">
        <v>3135.9867917690171</v>
      </c>
      <c r="DB54">
        <v>3116.411893291749</v>
      </c>
      <c r="DC54">
        <v>3093.4845440494591</v>
      </c>
      <c r="DD54">
        <v>3055.33858539218</v>
      </c>
      <c r="DE54">
        <v>3137.2775899377875</v>
      </c>
      <c r="DF54">
        <v>2749.1334642183469</v>
      </c>
      <c r="DG54">
        <v>2722.1919431279621</v>
      </c>
      <c r="DH54">
        <v>2597.114747436859</v>
      </c>
      <c r="DI54">
        <v>3197.5277685144806</v>
      </c>
      <c r="DJ54">
        <v>3077.8846241718074</v>
      </c>
      <c r="DK54">
        <v>3136.582983867921</v>
      </c>
      <c r="DL54">
        <v>3176.3352700834253</v>
      </c>
      <c r="DM54">
        <v>3165.2343281450808</v>
      </c>
      <c r="DN54">
        <v>3153.9583149342047</v>
      </c>
      <c r="DO54">
        <v>2886.6794440800268</v>
      </c>
      <c r="DP54">
        <v>2955.4394305969727</v>
      </c>
      <c r="DQ54">
        <v>3042.3951630265769</v>
      </c>
      <c r="DR54">
        <v>2844.5823967406577</v>
      </c>
      <c r="DS54">
        <v>2729.173324914394</v>
      </c>
      <c r="DT54">
        <v>2714.1680168016801</v>
      </c>
      <c r="DU54">
        <v>3243.7719949046009</v>
      </c>
      <c r="DV54">
        <v>3261.748642402416</v>
      </c>
      <c r="DW54">
        <v>3240.860488721235</v>
      </c>
      <c r="DX54">
        <v>3278.4566002868487</v>
      </c>
      <c r="DY54">
        <v>3368.0620835016152</v>
      </c>
      <c r="DZ54">
        <v>3306.4818461709147</v>
      </c>
      <c r="EA54">
        <v>3099.0911388140162</v>
      </c>
      <c r="EB54">
        <v>3018.9680172768412</v>
      </c>
      <c r="EC54">
        <v>2847.6518894912679</v>
      </c>
      <c r="ED54">
        <v>2756.7927049391692</v>
      </c>
      <c r="EE54">
        <v>3024.6340551617195</v>
      </c>
      <c r="EF54">
        <v>2842.345767575323</v>
      </c>
      <c r="EG54">
        <v>3296.2657381389818</v>
      </c>
      <c r="EH54">
        <v>3309.4118157800076</v>
      </c>
      <c r="EI54">
        <v>3293.2551184878316</v>
      </c>
      <c r="EJ54">
        <v>3285.7835321916828</v>
      </c>
      <c r="EK54">
        <v>3274.9856264421896</v>
      </c>
      <c r="EL54">
        <v>3256.4805508773834</v>
      </c>
      <c r="EM54">
        <v>3119.9431104599007</v>
      </c>
      <c r="EN54">
        <v>2987.1460718380476</v>
      </c>
      <c r="EO54">
        <v>2879.5661981787184</v>
      </c>
      <c r="EP54">
        <v>2805.5617142557394</v>
      </c>
      <c r="EQ54">
        <v>2820.7328343898153</v>
      </c>
      <c r="ER54">
        <v>2886.5344420081447</v>
      </c>
      <c r="ES54">
        <v>3599.6869961354387</v>
      </c>
      <c r="ET54">
        <v>3505.1590614467204</v>
      </c>
      <c r="EU54">
        <v>3347.571817100119</v>
      </c>
      <c r="EV54">
        <v>3198.2019408433353</v>
      </c>
      <c r="EW54">
        <v>3226.6852670688122</v>
      </c>
      <c r="EX54">
        <v>3086.5697735100721</v>
      </c>
      <c r="EY54">
        <v>3147.7003577487644</v>
      </c>
      <c r="EZ54">
        <v>2725.1169452427771</v>
      </c>
      <c r="FA54">
        <v>2679.8119855259538</v>
      </c>
      <c r="FB54">
        <v>2998.6657408175111</v>
      </c>
      <c r="FC54">
        <v>2932.7684971098265</v>
      </c>
      <c r="FD54">
        <v>3084.0607366468271</v>
      </c>
      <c r="FE54">
        <v>3158.9705555650489</v>
      </c>
      <c r="FF54">
        <v>3059.6571737832187</v>
      </c>
      <c r="FG54">
        <v>3162.2566304108054</v>
      </c>
      <c r="FH54">
        <v>3214.692354409879</v>
      </c>
      <c r="FI54">
        <v>3241.0948013431062</v>
      </c>
      <c r="FJ54">
        <v>3262.5528514509992</v>
      </c>
      <c r="FK54">
        <v>3467.2618585728696</v>
      </c>
      <c r="FL54">
        <v>3245.8315166409029</v>
      </c>
      <c r="FM54">
        <v>3352.4748731278623</v>
      </c>
      <c r="FN54">
        <v>3298.3779492627573</v>
      </c>
      <c r="FO54">
        <v>3331.5683031962481</v>
      </c>
      <c r="FP54">
        <v>3581.5447588187258</v>
      </c>
      <c r="FQ54">
        <v>3479.5826186392223</v>
      </c>
      <c r="FR54">
        <v>3369.3055917339589</v>
      </c>
      <c r="FS54">
        <v>3379.4775096148487</v>
      </c>
      <c r="FT54">
        <v>3384.3825656884446</v>
      </c>
      <c r="FU54">
        <v>3425.8601981203965</v>
      </c>
      <c r="FV54">
        <v>3446.6403956194677</v>
      </c>
      <c r="FW54">
        <v>3517.0456602140384</v>
      </c>
      <c r="FX54">
        <v>3612.0243511503581</v>
      </c>
      <c r="FY54">
        <v>3516.1221513131804</v>
      </c>
      <c r="FZ54">
        <v>3354.9164972314929</v>
      </c>
      <c r="GA54">
        <v>3132.6224675742315</v>
      </c>
      <c r="GB54">
        <v>3209.9433036477722</v>
      </c>
      <c r="GC54">
        <v>3375.9094930750116</v>
      </c>
      <c r="GD54">
        <v>3289.0599809772912</v>
      </c>
      <c r="GE54">
        <v>3320.435263477113</v>
      </c>
      <c r="GF54">
        <v>3320.8724968402503</v>
      </c>
      <c r="GG54">
        <v>3275.8720874542014</v>
      </c>
      <c r="GH54">
        <v>3308.0378962630989</v>
      </c>
      <c r="GI54">
        <v>3432.049828799898</v>
      </c>
      <c r="GJ54">
        <v>3348.5564044629755</v>
      </c>
      <c r="GK54">
        <v>3239.0909030447328</v>
      </c>
      <c r="GL54">
        <v>3316.5347821994214</v>
      </c>
      <c r="GM54">
        <v>3348.2479135797776</v>
      </c>
      <c r="GN54">
        <v>3353.7039511782264</v>
      </c>
      <c r="GO54">
        <v>3446.8051732766171</v>
      </c>
      <c r="GP54">
        <v>3414.7260373746203</v>
      </c>
      <c r="GQ54">
        <v>3407.7037794883454</v>
      </c>
      <c r="GR54">
        <v>3470.6937601416139</v>
      </c>
      <c r="GS54">
        <v>3440.1502169413261</v>
      </c>
      <c r="GT54">
        <v>3453.1399778470204</v>
      </c>
      <c r="GU54">
        <v>3737.9291906241742</v>
      </c>
      <c r="GV54">
        <v>3480.4630112403147</v>
      </c>
      <c r="GW54">
        <v>3387.7119731824641</v>
      </c>
      <c r="GX54">
        <v>3575.5758645253209</v>
      </c>
      <c r="GY54">
        <v>4234.8663858923201</v>
      </c>
      <c r="GZ54">
        <v>3546.8092225109904</v>
      </c>
      <c r="HA54">
        <v>3578.4913096200485</v>
      </c>
      <c r="HB54">
        <v>3791.712070723398</v>
      </c>
      <c r="HC54">
        <v>3914.9021385093806</v>
      </c>
      <c r="HD54">
        <v>3856.1694563338788</v>
      </c>
      <c r="HE54">
        <v>3796.3541666666665</v>
      </c>
      <c r="HF54">
        <v>3800.4054775031127</v>
      </c>
      <c r="HG54">
        <v>3794.939500116795</v>
      </c>
      <c r="HH54">
        <v>3615.4247291149986</v>
      </c>
      <c r="HI54">
        <v>3546.4246586011741</v>
      </c>
      <c r="HJ54">
        <v>3725.0017533752471</v>
      </c>
      <c r="HK54">
        <v>3685.9703531944842</v>
      </c>
      <c r="HL54">
        <v>3770.5147165434246</v>
      </c>
      <c r="HM54">
        <v>3704.9702179282604</v>
      </c>
      <c r="HN54">
        <v>3784.5532730048189</v>
      </c>
      <c r="HO54">
        <v>3741.3611207194745</v>
      </c>
      <c r="HP54">
        <v>3859.5411204481788</v>
      </c>
      <c r="HQ54">
        <v>3912.1887154918886</v>
      </c>
      <c r="HR54">
        <v>3931.1691780182873</v>
      </c>
      <c r="HS54">
        <v>3926.4928831731281</v>
      </c>
      <c r="HT54">
        <v>3530.7562761394956</v>
      </c>
      <c r="HU54">
        <v>3567.9064811269423</v>
      </c>
      <c r="HV54">
        <v>4272.1579885171259</v>
      </c>
      <c r="HW54">
        <v>3719.0080523402112</v>
      </c>
      <c r="HX54">
        <v>3815.6266889206804</v>
      </c>
      <c r="HY54">
        <v>3564.0780866998011</v>
      </c>
      <c r="HZ54">
        <v>3588.5450120670362</v>
      </c>
      <c r="IA54">
        <v>3580.4149744261986</v>
      </c>
      <c r="IB54">
        <v>3650.388191996683</v>
      </c>
      <c r="IC54">
        <v>3695.1313367279936</v>
      </c>
      <c r="ID54">
        <v>3710.8104350491535</v>
      </c>
      <c r="IE54">
        <v>3612.6275880906851</v>
      </c>
      <c r="IF54">
        <v>3654.298176635376</v>
      </c>
      <c r="IG54">
        <v>3922.7411373407967</v>
      </c>
      <c r="IH54">
        <v>3910.589062959385</v>
      </c>
      <c r="II54">
        <v>3905.1955007315337</v>
      </c>
      <c r="IJ54">
        <v>3837.4648959566912</v>
      </c>
      <c r="IK54">
        <v>3820.5100752487251</v>
      </c>
      <c r="IL54">
        <v>3725.7900937322961</v>
      </c>
      <c r="IM54">
        <v>3818.26307988191</v>
      </c>
      <c r="IN54">
        <v>3714.6281781023918</v>
      </c>
      <c r="IO54">
        <v>3716.4626484432129</v>
      </c>
      <c r="IP54">
        <v>3874.3589283024116</v>
      </c>
      <c r="IQ54">
        <v>4080.3247302041345</v>
      </c>
      <c r="IR54">
        <v>4151.7286250939151</v>
      </c>
      <c r="IS54">
        <v>4013.8848312911209</v>
      </c>
      <c r="IT54">
        <v>3729.324190521229</v>
      </c>
      <c r="IU54">
        <v>3594.5078892712113</v>
      </c>
      <c r="IV54">
        <v>4088.4768713954459</v>
      </c>
      <c r="IW54">
        <v>3692.8278453866892</v>
      </c>
      <c r="IX54">
        <v>3674.6271663696007</v>
      </c>
      <c r="IY54">
        <v>3689.7342921158961</v>
      </c>
      <c r="IZ54">
        <v>3832.9457829575927</v>
      </c>
      <c r="JA54">
        <v>3593.602294921875</v>
      </c>
      <c r="JB54">
        <v>3553.5223904977479</v>
      </c>
      <c r="JC54">
        <v>4012.1556314678992</v>
      </c>
      <c r="JD54">
        <v>3985.0109190634994</v>
      </c>
      <c r="JE54">
        <v>3751.2310986078646</v>
      </c>
      <c r="JF54">
        <v>3346.1704324495422</v>
      </c>
      <c r="JG54">
        <v>3262.3997532387416</v>
      </c>
      <c r="JH54">
        <v>3714.602808756712</v>
      </c>
      <c r="JI54">
        <v>3444.0000728544364</v>
      </c>
      <c r="JJ54">
        <v>3238.20673763377</v>
      </c>
      <c r="JK54">
        <v>3462.9656577079754</v>
      </c>
      <c r="JL54">
        <v>3513.1387274467238</v>
      </c>
      <c r="JM54">
        <v>3505.9062905317769</v>
      </c>
      <c r="JN54">
        <v>3418.7831987750551</v>
      </c>
      <c r="JO54">
        <v>3440.5277247830636</v>
      </c>
      <c r="JP54">
        <v>3474.1743881118882</v>
      </c>
      <c r="JQ54">
        <v>3196.5901105493185</v>
      </c>
      <c r="JR54">
        <v>3004.9490375618234</v>
      </c>
      <c r="JS54">
        <v>2876.472974174334</v>
      </c>
      <c r="JT54">
        <v>2978.8776510655866</v>
      </c>
      <c r="JU54">
        <v>3168.8342779862933</v>
      </c>
      <c r="JV54">
        <v>3158.789367929061</v>
      </c>
      <c r="JW54">
        <v>3331.2455141058226</v>
      </c>
      <c r="JX54">
        <v>3452.5013396030404</v>
      </c>
      <c r="JY54">
        <v>3444.2630359212053</v>
      </c>
      <c r="JZ54">
        <v>3463.897286133365</v>
      </c>
      <c r="KA54">
        <v>4035.0532007170532</v>
      </c>
      <c r="KB54">
        <v>3364.0102907708178</v>
      </c>
      <c r="KC54">
        <v>2932.6773628233018</v>
      </c>
      <c r="KD54">
        <v>3116.4318012984077</v>
      </c>
      <c r="KE54">
        <v>2873.3834439033953</v>
      </c>
      <c r="KF54">
        <v>3172.0871641365547</v>
      </c>
      <c r="KG54">
        <v>3648.2385287136044</v>
      </c>
      <c r="KH54">
        <v>3305.3101181277671</v>
      </c>
      <c r="KI54">
        <v>3478.7992942998208</v>
      </c>
      <c r="KJ54">
        <v>3579.2508347005978</v>
      </c>
      <c r="KK54">
        <v>3689.8283247514205</v>
      </c>
      <c r="KL54">
        <v>3766.4337550647269</v>
      </c>
      <c r="KM54">
        <v>3615.535732978421</v>
      </c>
      <c r="KN54">
        <v>3643.965372745171</v>
      </c>
      <c r="KO54">
        <v>3500.9934060471369</v>
      </c>
      <c r="KP54">
        <f t="shared" si="0"/>
        <v>3330.5566104453551</v>
      </c>
    </row>
    <row r="55" spans="1:302" x14ac:dyDescent="0.25">
      <c r="A55" t="s">
        <v>624</v>
      </c>
      <c r="B55">
        <v>3200.3132029392236</v>
      </c>
      <c r="C55">
        <v>2731.1050281102648</v>
      </c>
      <c r="D55">
        <v>2656.9281808405976</v>
      </c>
      <c r="E55">
        <v>3018.081125797713</v>
      </c>
      <c r="F55">
        <v>3375.7968104263555</v>
      </c>
      <c r="G55">
        <v>3407.4061279881562</v>
      </c>
      <c r="H55">
        <v>3440.7640989837873</v>
      </c>
      <c r="I55">
        <v>3345.9536538306938</v>
      </c>
      <c r="J55">
        <v>3418.129536380226</v>
      </c>
      <c r="K55">
        <v>3270.7768393955957</v>
      </c>
      <c r="L55">
        <v>3263.7017867628556</v>
      </c>
      <c r="M55">
        <v>3009.6230199128559</v>
      </c>
      <c r="N55">
        <v>3153.3319671291265</v>
      </c>
      <c r="O55">
        <v>3315.9464764713202</v>
      </c>
      <c r="P55">
        <v>3161.0816247795415</v>
      </c>
      <c r="Q55">
        <v>3286.9962897548953</v>
      </c>
      <c r="R55">
        <v>3361.273752598162</v>
      </c>
      <c r="S55">
        <v>3217.1178911428997</v>
      </c>
      <c r="T55">
        <v>3147.6647544901998</v>
      </c>
      <c r="U55">
        <v>3223.5495985659463</v>
      </c>
      <c r="V55">
        <v>3169.249027288849</v>
      </c>
      <c r="W55">
        <v>3104.530158256196</v>
      </c>
      <c r="X55">
        <v>2719.9163696743885</v>
      </c>
      <c r="Y55">
        <v>2661.3773211290945</v>
      </c>
      <c r="Z55">
        <v>2854.4172760101328</v>
      </c>
      <c r="AA55">
        <v>2963.7854415783249</v>
      </c>
      <c r="AB55">
        <v>3310.582321061484</v>
      </c>
      <c r="AC55">
        <v>3323.8999079526393</v>
      </c>
      <c r="AD55">
        <v>3398.8210019109702</v>
      </c>
      <c r="AE55">
        <v>3367.4725353117424</v>
      </c>
      <c r="AF55">
        <v>3375.3199389507731</v>
      </c>
      <c r="AG55">
        <v>3310.4332747284507</v>
      </c>
      <c r="AH55">
        <v>3431.3822301729274</v>
      </c>
      <c r="AI55">
        <v>3392.4906004264194</v>
      </c>
      <c r="AJ55">
        <v>3077.0280838126282</v>
      </c>
      <c r="AK55">
        <v>2652.9193243076415</v>
      </c>
      <c r="AL55">
        <v>2622.3891042454911</v>
      </c>
      <c r="AM55">
        <v>2822.0748348621955</v>
      </c>
      <c r="AN55">
        <v>3243.2916620924361</v>
      </c>
      <c r="AO55">
        <v>3518.3574550702369</v>
      </c>
      <c r="AP55">
        <v>3478.3049841562542</v>
      </c>
      <c r="AQ55">
        <v>3489.2576679794729</v>
      </c>
      <c r="AR55">
        <v>3471.0092082504325</v>
      </c>
      <c r="AS55">
        <v>3472.812120045392</v>
      </c>
      <c r="AT55">
        <v>3324.9645373105768</v>
      </c>
      <c r="AU55">
        <v>3465.3884132304829</v>
      </c>
      <c r="AV55">
        <v>3551.6323805227798</v>
      </c>
      <c r="AW55">
        <v>3234.3387754592959</v>
      </c>
      <c r="AX55">
        <v>3210.5836419256157</v>
      </c>
      <c r="AY55">
        <v>3285.9619997659729</v>
      </c>
      <c r="AZ55">
        <v>3493.3945313386757</v>
      </c>
      <c r="BA55">
        <v>3446.8023914411579</v>
      </c>
      <c r="BB55">
        <v>3475.0751251241113</v>
      </c>
      <c r="BC55">
        <v>3377.7453718664883</v>
      </c>
      <c r="BD55">
        <v>3519.2804885074024</v>
      </c>
      <c r="BE55">
        <v>3512.8572338320159</v>
      </c>
      <c r="BF55">
        <v>3515.5933423981469</v>
      </c>
      <c r="BG55">
        <v>3577.1416110775212</v>
      </c>
      <c r="BH55">
        <v>3511.5754129599623</v>
      </c>
      <c r="BI55">
        <v>3396.7077130687812</v>
      </c>
      <c r="BJ55">
        <v>3138.1459429132478</v>
      </c>
      <c r="BK55">
        <v>3165.0796034845298</v>
      </c>
      <c r="BL55">
        <v>2485.778080636002</v>
      </c>
      <c r="BM55">
        <v>2576.5763390015459</v>
      </c>
      <c r="BN55">
        <v>2858.2052101915115</v>
      </c>
      <c r="BO55">
        <v>2908.1244149434087</v>
      </c>
      <c r="BP55">
        <v>3004.4041032907726</v>
      </c>
      <c r="BQ55">
        <v>2984.5294599018007</v>
      </c>
      <c r="BR55">
        <v>3102.4677055566949</v>
      </c>
      <c r="BS55">
        <v>3324.4665576260295</v>
      </c>
      <c r="BT55">
        <v>3265.0219894188231</v>
      </c>
      <c r="BU55">
        <v>3126.4052461775846</v>
      </c>
      <c r="BV55">
        <v>2812.8957612848321</v>
      </c>
      <c r="BW55">
        <v>2895.3521791930916</v>
      </c>
      <c r="BX55">
        <v>2813.4664836180268</v>
      </c>
      <c r="BY55">
        <v>3416.7809898762653</v>
      </c>
      <c r="BZ55">
        <v>3211.7201945239485</v>
      </c>
      <c r="CA55">
        <v>3288.2382316222365</v>
      </c>
      <c r="CB55">
        <v>3131.619519572233</v>
      </c>
      <c r="CC55">
        <v>3255.4070962321462</v>
      </c>
      <c r="CD55">
        <v>3266.7928366100305</v>
      </c>
      <c r="CE55">
        <v>3244.8173341114107</v>
      </c>
      <c r="CF55">
        <v>3152.5717408906885</v>
      </c>
      <c r="CG55">
        <v>3025.5996378424911</v>
      </c>
      <c r="CH55">
        <v>2919.2221587558961</v>
      </c>
      <c r="CI55">
        <v>2995.3489277451499</v>
      </c>
      <c r="CJ55">
        <v>2892.7510909919883</v>
      </c>
      <c r="CK55">
        <v>2985.8908243682763</v>
      </c>
      <c r="CL55">
        <v>3186.9071019296489</v>
      </c>
      <c r="CM55">
        <v>3084.1636326566277</v>
      </c>
      <c r="CN55">
        <v>3097.0243084046415</v>
      </c>
      <c r="CO55">
        <v>3224.6166262001984</v>
      </c>
      <c r="CP55">
        <v>3266.1800912160797</v>
      </c>
      <c r="CQ55">
        <v>3145.8980242286525</v>
      </c>
      <c r="CR55">
        <v>3202.4946693483753</v>
      </c>
      <c r="CS55">
        <v>2988.2649018232819</v>
      </c>
      <c r="CT55">
        <v>2948.9773679798827</v>
      </c>
      <c r="CU55">
        <v>2873.5317285203655</v>
      </c>
      <c r="CV55">
        <v>3016.5620330012453</v>
      </c>
      <c r="CW55">
        <v>3238.5268583830712</v>
      </c>
      <c r="CX55">
        <v>3273.5107794163341</v>
      </c>
      <c r="CY55">
        <v>3464.0069080274302</v>
      </c>
      <c r="CZ55">
        <v>3312.8082924808396</v>
      </c>
      <c r="DA55">
        <v>3135.9867917690171</v>
      </c>
      <c r="DB55">
        <v>3116.411893291749</v>
      </c>
      <c r="DC55">
        <v>3093.4845440494591</v>
      </c>
      <c r="DD55">
        <v>3055.33858539218</v>
      </c>
      <c r="DE55">
        <v>3137.2775899377875</v>
      </c>
      <c r="DF55">
        <v>2749.1334642183469</v>
      </c>
      <c r="DG55">
        <v>2722.1919431279621</v>
      </c>
      <c r="DH55">
        <v>2597.114747436859</v>
      </c>
      <c r="DI55">
        <v>3197.5277685144806</v>
      </c>
      <c r="DJ55">
        <v>3077.8846241718074</v>
      </c>
      <c r="DK55">
        <v>3136.582983867921</v>
      </c>
      <c r="DL55">
        <v>3176.3352700834253</v>
      </c>
      <c r="DM55">
        <v>3165.2343281450808</v>
      </c>
      <c r="DN55">
        <v>3153.9583149342047</v>
      </c>
      <c r="DO55">
        <v>2886.6794440800268</v>
      </c>
      <c r="DP55">
        <v>2955.4394305969727</v>
      </c>
      <c r="DQ55">
        <v>3042.3951630265769</v>
      </c>
      <c r="DR55">
        <v>2844.5823967406577</v>
      </c>
      <c r="DS55">
        <v>2729.173324914394</v>
      </c>
      <c r="DT55">
        <v>2714.1680168016801</v>
      </c>
      <c r="DU55">
        <v>3243.7719949046009</v>
      </c>
      <c r="DV55">
        <v>3261.748642402416</v>
      </c>
      <c r="DW55">
        <v>3240.860488721235</v>
      </c>
      <c r="DX55">
        <v>3278.4566002868487</v>
      </c>
      <c r="DY55">
        <v>3368.0620835016152</v>
      </c>
      <c r="DZ55">
        <v>3306.4818461709147</v>
      </c>
      <c r="EA55">
        <v>3099.0911388140162</v>
      </c>
      <c r="EB55">
        <v>3018.9680172768412</v>
      </c>
      <c r="EC55">
        <v>2847.6518894912679</v>
      </c>
      <c r="ED55">
        <v>2756.7927049391692</v>
      </c>
      <c r="EE55">
        <v>3024.6340551617195</v>
      </c>
      <c r="EF55">
        <v>2842.345767575323</v>
      </c>
      <c r="EG55">
        <v>3296.2657381389818</v>
      </c>
      <c r="EH55">
        <v>3309.4118157800076</v>
      </c>
      <c r="EI55">
        <v>3293.2551184878316</v>
      </c>
      <c r="EJ55">
        <v>3285.7835321916828</v>
      </c>
      <c r="EK55">
        <v>3274.9856264421896</v>
      </c>
      <c r="EL55">
        <v>3256.4805508773834</v>
      </c>
      <c r="EM55">
        <v>3119.9431104599007</v>
      </c>
      <c r="EN55">
        <v>2987.1460718380476</v>
      </c>
      <c r="EO55">
        <v>2879.5661981787184</v>
      </c>
      <c r="EP55">
        <v>2805.5617142557394</v>
      </c>
      <c r="EQ55">
        <v>2820.7328343898153</v>
      </c>
      <c r="ER55">
        <v>2886.5344420081447</v>
      </c>
      <c r="ES55">
        <v>3599.6869961354387</v>
      </c>
      <c r="ET55">
        <v>3505.1590614467204</v>
      </c>
      <c r="EU55">
        <v>3347.571817100119</v>
      </c>
      <c r="EV55">
        <v>3198.2019408433353</v>
      </c>
      <c r="EW55">
        <v>3226.6852670688122</v>
      </c>
      <c r="EX55">
        <v>3086.5697735100721</v>
      </c>
      <c r="EY55">
        <v>3147.7003577487644</v>
      </c>
      <c r="EZ55">
        <v>2725.1169452427771</v>
      </c>
      <c r="FA55">
        <v>2679.8119855259538</v>
      </c>
      <c r="FB55">
        <v>2998.6657408175111</v>
      </c>
      <c r="FC55">
        <v>2932.7684971098265</v>
      </c>
      <c r="FD55">
        <v>3084.0607366468271</v>
      </c>
      <c r="FE55">
        <v>3158.9705555650489</v>
      </c>
      <c r="FF55">
        <v>3059.6571737832187</v>
      </c>
      <c r="FG55">
        <v>3162.2566304108054</v>
      </c>
      <c r="FH55">
        <v>3214.692354409879</v>
      </c>
      <c r="FI55">
        <v>3241.0948013431062</v>
      </c>
      <c r="FJ55">
        <v>3262.5528514509992</v>
      </c>
      <c r="FK55">
        <v>3467.2618585728696</v>
      </c>
      <c r="FL55">
        <v>3245.8315166409029</v>
      </c>
      <c r="FM55">
        <v>3352.4748731278623</v>
      </c>
      <c r="FN55">
        <v>3298.3779492627573</v>
      </c>
      <c r="FO55">
        <v>3331.5683031962481</v>
      </c>
      <c r="FP55">
        <v>3581.5447588187258</v>
      </c>
      <c r="FQ55">
        <v>3479.5826186392223</v>
      </c>
      <c r="FR55">
        <v>3369.3055917339589</v>
      </c>
      <c r="FS55">
        <v>3379.4775096148487</v>
      </c>
      <c r="FT55">
        <v>3384.3825656884446</v>
      </c>
      <c r="FU55">
        <v>3425.8601981203965</v>
      </c>
      <c r="FV55">
        <v>3446.6403956194677</v>
      </c>
      <c r="FW55">
        <v>3517.0456602140384</v>
      </c>
      <c r="FX55">
        <v>3612.0243511503581</v>
      </c>
      <c r="FY55">
        <v>3516.1221513131804</v>
      </c>
      <c r="FZ55">
        <v>3354.9164972314929</v>
      </c>
      <c r="GA55">
        <v>3132.6224675742315</v>
      </c>
      <c r="GB55">
        <v>3209.9433036477722</v>
      </c>
      <c r="GC55">
        <v>3375.9094930750116</v>
      </c>
      <c r="GD55">
        <v>3289.0599809772912</v>
      </c>
      <c r="GE55">
        <v>3320.435263477113</v>
      </c>
      <c r="GF55">
        <v>3320.8724968402503</v>
      </c>
      <c r="GG55">
        <v>3275.8720874542014</v>
      </c>
      <c r="GH55">
        <v>3308.0378962630989</v>
      </c>
      <c r="GI55">
        <v>3432.049828799898</v>
      </c>
      <c r="GJ55">
        <v>3348.5564044629755</v>
      </c>
      <c r="GK55">
        <v>3239.0909030447328</v>
      </c>
      <c r="GL55">
        <v>3316.5347821994214</v>
      </c>
      <c r="GM55">
        <v>3348.2479135797776</v>
      </c>
      <c r="GN55">
        <v>3353.7039511782264</v>
      </c>
      <c r="GO55">
        <v>3446.8051732766171</v>
      </c>
      <c r="GP55">
        <v>3414.7260373746203</v>
      </c>
      <c r="GQ55">
        <v>3407.7037794883454</v>
      </c>
      <c r="GR55">
        <v>3470.6937601416139</v>
      </c>
      <c r="GS55">
        <v>3440.1502169413261</v>
      </c>
      <c r="GT55">
        <v>3453.1399778470204</v>
      </c>
      <c r="GU55">
        <v>3737.9291906241742</v>
      </c>
      <c r="GV55">
        <v>3480.4630112403147</v>
      </c>
      <c r="GW55">
        <v>3387.7119731824641</v>
      </c>
      <c r="GX55">
        <v>3575.5758645253209</v>
      </c>
      <c r="GY55">
        <v>4234.8663858923201</v>
      </c>
      <c r="GZ55">
        <v>3546.8092225109904</v>
      </c>
      <c r="HA55">
        <v>3578.4913096200485</v>
      </c>
      <c r="HB55">
        <v>3791.712070723398</v>
      </c>
      <c r="HC55">
        <v>3914.9021385093806</v>
      </c>
      <c r="HD55">
        <v>3856.1694563338788</v>
      </c>
      <c r="HE55">
        <v>3796.3541666666665</v>
      </c>
      <c r="HF55">
        <v>3800.4054775031127</v>
      </c>
      <c r="HG55">
        <v>3794.939500116795</v>
      </c>
      <c r="HH55">
        <v>3615.4247291149986</v>
      </c>
      <c r="HI55">
        <v>3546.4246586011741</v>
      </c>
      <c r="HJ55">
        <v>3725.0017533752471</v>
      </c>
      <c r="HK55">
        <v>3685.9703531944842</v>
      </c>
      <c r="HL55">
        <v>3770.5147165434246</v>
      </c>
      <c r="HM55">
        <v>3704.9702179282604</v>
      </c>
      <c r="HN55">
        <v>3784.5532730048189</v>
      </c>
      <c r="HO55">
        <v>3741.3611207194745</v>
      </c>
      <c r="HP55">
        <v>3859.5411204481788</v>
      </c>
      <c r="HQ55">
        <v>3912.1887154918886</v>
      </c>
      <c r="HR55">
        <v>3931.1691780182873</v>
      </c>
      <c r="HS55">
        <v>3926.4928831731281</v>
      </c>
      <c r="HT55">
        <v>3530.7562761394956</v>
      </c>
      <c r="HU55">
        <v>3567.9064811269423</v>
      </c>
      <c r="HV55">
        <v>4272.1579885171259</v>
      </c>
      <c r="HW55">
        <v>3719.0080523402112</v>
      </c>
      <c r="HX55">
        <v>3815.6266889206804</v>
      </c>
      <c r="HY55">
        <v>3564.0780866998011</v>
      </c>
      <c r="HZ55">
        <v>3588.5450120670362</v>
      </c>
      <c r="IA55">
        <v>3580.4149744261986</v>
      </c>
      <c r="IB55">
        <v>3650.388191996683</v>
      </c>
      <c r="IC55">
        <v>3695.1313367279936</v>
      </c>
      <c r="ID55">
        <v>3710.8104350491535</v>
      </c>
      <c r="IE55">
        <v>3612.6275880906851</v>
      </c>
      <c r="IF55">
        <v>3654.298176635376</v>
      </c>
      <c r="IG55">
        <v>3922.7411373407967</v>
      </c>
      <c r="IH55">
        <v>3910.589062959385</v>
      </c>
      <c r="II55">
        <v>3905.1955007315337</v>
      </c>
      <c r="IJ55">
        <v>3837.4648959566912</v>
      </c>
      <c r="IK55">
        <v>3820.5100752487251</v>
      </c>
      <c r="IL55">
        <v>3725.7900937322961</v>
      </c>
      <c r="IM55">
        <v>3818.26307988191</v>
      </c>
      <c r="IN55">
        <v>3714.6281781023918</v>
      </c>
      <c r="IO55">
        <v>3716.4626484432129</v>
      </c>
      <c r="IP55">
        <v>3874.3589283024116</v>
      </c>
      <c r="IQ55">
        <v>4080.3247302041345</v>
      </c>
      <c r="IR55">
        <v>4151.7286250939151</v>
      </c>
      <c r="IS55">
        <v>4013.8848312911209</v>
      </c>
      <c r="IT55">
        <v>3729.324190521229</v>
      </c>
      <c r="IU55">
        <v>3594.5078892712113</v>
      </c>
      <c r="IV55">
        <v>4088.4768713954459</v>
      </c>
      <c r="IW55">
        <v>3692.8278453866892</v>
      </c>
      <c r="IX55">
        <v>3674.6271663696007</v>
      </c>
      <c r="IY55">
        <v>3689.7342921158961</v>
      </c>
      <c r="IZ55">
        <v>3832.9457829575927</v>
      </c>
      <c r="JA55">
        <v>3593.602294921875</v>
      </c>
      <c r="JB55">
        <v>3553.5223904977479</v>
      </c>
      <c r="JC55">
        <v>4012.1556314678992</v>
      </c>
      <c r="JD55">
        <v>3985.0109190634994</v>
      </c>
      <c r="JE55">
        <v>3751.2310986078646</v>
      </c>
      <c r="JF55">
        <v>3346.1704324495422</v>
      </c>
      <c r="JG55">
        <v>3262.3997532387416</v>
      </c>
      <c r="JH55">
        <v>3714.602808756712</v>
      </c>
      <c r="JI55">
        <v>3444.0000728544364</v>
      </c>
      <c r="JJ55">
        <v>3238.20673763377</v>
      </c>
      <c r="JK55">
        <v>3462.9656577079754</v>
      </c>
      <c r="JL55">
        <v>3513.1387274467238</v>
      </c>
      <c r="JM55">
        <v>3505.9062905317769</v>
      </c>
      <c r="JN55">
        <v>3418.7831987750551</v>
      </c>
      <c r="JO55">
        <v>3440.5277247830636</v>
      </c>
      <c r="JP55">
        <v>3474.1743881118882</v>
      </c>
      <c r="JQ55">
        <v>3196.5901105493185</v>
      </c>
      <c r="JR55">
        <v>3004.9490375618234</v>
      </c>
      <c r="JS55">
        <v>2876.472974174334</v>
      </c>
      <c r="JT55">
        <v>2978.8776510655866</v>
      </c>
      <c r="JU55">
        <v>3168.8342779862933</v>
      </c>
      <c r="JV55">
        <v>3158.789367929061</v>
      </c>
      <c r="JW55">
        <v>3331.2455141058226</v>
      </c>
      <c r="JX55">
        <v>3452.5013396030404</v>
      </c>
      <c r="JY55">
        <v>3444.2630359212053</v>
      </c>
      <c r="JZ55">
        <v>3463.897286133365</v>
      </c>
      <c r="KA55">
        <v>4035.0532007170532</v>
      </c>
      <c r="KB55">
        <v>3364.0102907708178</v>
      </c>
      <c r="KC55">
        <v>2932.6773628233018</v>
      </c>
      <c r="KD55">
        <v>3116.4318012984077</v>
      </c>
      <c r="KE55">
        <v>2873.3834439033953</v>
      </c>
      <c r="KF55">
        <v>3172.0871641365547</v>
      </c>
      <c r="KG55">
        <v>3648.2385287136044</v>
      </c>
      <c r="KH55">
        <v>3305.3101181277671</v>
      </c>
      <c r="KI55">
        <v>3478.7992942998208</v>
      </c>
      <c r="KJ55">
        <v>3579.2508347005978</v>
      </c>
      <c r="KK55">
        <v>3689.8283247514205</v>
      </c>
      <c r="KL55">
        <v>3766.4337550647269</v>
      </c>
      <c r="KM55">
        <v>3615.535732978421</v>
      </c>
      <c r="KN55">
        <v>3643.965372745171</v>
      </c>
      <c r="KO55">
        <v>3500.9934060471369</v>
      </c>
      <c r="KP55">
        <f t="shared" si="0"/>
        <v>3330.5566104453551</v>
      </c>
    </row>
    <row r="56" spans="1:302" x14ac:dyDescent="0.25">
      <c r="A56" t="s">
        <v>719</v>
      </c>
      <c r="B56">
        <v>3200.3132029392236</v>
      </c>
      <c r="C56">
        <v>2731.1050281102648</v>
      </c>
      <c r="D56">
        <v>2656.9281808405976</v>
      </c>
      <c r="E56">
        <v>3018.081125797713</v>
      </c>
      <c r="F56">
        <v>3375.7968104263555</v>
      </c>
      <c r="G56">
        <v>3407.4061279881562</v>
      </c>
      <c r="H56">
        <v>3440.7640989837873</v>
      </c>
      <c r="I56">
        <v>3345.9536538306938</v>
      </c>
      <c r="J56">
        <v>3418.129536380226</v>
      </c>
      <c r="K56">
        <v>3270.7768393955957</v>
      </c>
      <c r="L56">
        <v>3263.7017867628556</v>
      </c>
      <c r="M56">
        <v>3009.6230199128559</v>
      </c>
      <c r="N56">
        <v>3153.3319671291265</v>
      </c>
      <c r="O56">
        <v>3315.9464764713202</v>
      </c>
      <c r="P56">
        <v>3161.0816247795415</v>
      </c>
      <c r="Q56">
        <v>3286.9962897548953</v>
      </c>
      <c r="R56">
        <v>3361.273752598162</v>
      </c>
      <c r="S56">
        <v>3217.1178911428997</v>
      </c>
      <c r="T56">
        <v>3147.6647544901998</v>
      </c>
      <c r="U56">
        <v>3223.5495985659463</v>
      </c>
      <c r="V56">
        <v>3169.249027288849</v>
      </c>
      <c r="W56">
        <v>3104.530158256196</v>
      </c>
      <c r="X56">
        <v>2719.9163696743885</v>
      </c>
      <c r="Y56">
        <v>2661.3773211290945</v>
      </c>
      <c r="Z56">
        <v>2854.4172760101328</v>
      </c>
      <c r="AA56">
        <v>2963.7854415783249</v>
      </c>
      <c r="AB56">
        <v>3310.582321061484</v>
      </c>
      <c r="AC56">
        <v>3323.8999079526393</v>
      </c>
      <c r="AD56">
        <v>3398.8210019109702</v>
      </c>
      <c r="AE56">
        <v>3367.4725353117424</v>
      </c>
      <c r="AF56">
        <v>3375.3199389507731</v>
      </c>
      <c r="AG56">
        <v>3310.4332747284507</v>
      </c>
      <c r="AH56">
        <v>3431.3822301729274</v>
      </c>
      <c r="AI56">
        <v>3392.4906004264194</v>
      </c>
      <c r="AJ56">
        <v>3077.0280838126282</v>
      </c>
      <c r="AK56">
        <v>2652.9193243076415</v>
      </c>
      <c r="AL56">
        <v>2622.3891042454911</v>
      </c>
      <c r="AM56">
        <v>2822.0748348621955</v>
      </c>
      <c r="AN56">
        <v>3243.2916620924361</v>
      </c>
      <c r="AO56">
        <v>3518.3574550702369</v>
      </c>
      <c r="AP56">
        <v>3478.3049841562542</v>
      </c>
      <c r="AQ56">
        <v>3489.2576679794729</v>
      </c>
      <c r="AR56">
        <v>3471.0092082504325</v>
      </c>
      <c r="AS56">
        <v>3472.812120045392</v>
      </c>
      <c r="AT56">
        <v>3324.9645373105768</v>
      </c>
      <c r="AU56">
        <v>3465.3884132304829</v>
      </c>
      <c r="AV56">
        <v>3551.6323805227798</v>
      </c>
      <c r="AW56">
        <v>3234.3387754592959</v>
      </c>
      <c r="AX56">
        <v>3210.5836419256157</v>
      </c>
      <c r="AY56">
        <v>3285.9619997659729</v>
      </c>
      <c r="AZ56">
        <v>3493.3945313386757</v>
      </c>
      <c r="BA56">
        <v>3446.8023914411579</v>
      </c>
      <c r="BB56">
        <v>3475.0751251241113</v>
      </c>
      <c r="BC56">
        <v>3377.7453718664883</v>
      </c>
      <c r="BD56">
        <v>3519.2804885074024</v>
      </c>
      <c r="BE56">
        <v>3512.8572338320159</v>
      </c>
      <c r="BF56">
        <v>3515.5933423981469</v>
      </c>
      <c r="BG56">
        <v>3577.1416110775212</v>
      </c>
      <c r="BH56">
        <v>3511.5754129599623</v>
      </c>
      <c r="BI56">
        <v>3396.7077130687812</v>
      </c>
      <c r="BJ56">
        <v>3138.1459429132478</v>
      </c>
      <c r="BK56">
        <v>3165.0796034845298</v>
      </c>
      <c r="BL56">
        <v>2485.778080636002</v>
      </c>
      <c r="BM56">
        <v>2576.5763390015459</v>
      </c>
      <c r="BN56">
        <v>2858.2052101915115</v>
      </c>
      <c r="BO56">
        <v>2908.1244149434087</v>
      </c>
      <c r="BP56">
        <v>3004.4041032907726</v>
      </c>
      <c r="BQ56">
        <v>2984.5294599018007</v>
      </c>
      <c r="BR56">
        <v>3102.4677055566949</v>
      </c>
      <c r="BS56">
        <v>3324.4665576260295</v>
      </c>
      <c r="BT56">
        <v>3265.0219894188231</v>
      </c>
      <c r="BU56">
        <v>3126.4052461775846</v>
      </c>
      <c r="BV56">
        <v>2812.8957612848321</v>
      </c>
      <c r="BW56">
        <v>2895.3521791930916</v>
      </c>
      <c r="BX56">
        <v>2813.4664836180268</v>
      </c>
      <c r="BY56">
        <v>3416.7809898762653</v>
      </c>
      <c r="BZ56">
        <v>3211.7201945239485</v>
      </c>
      <c r="CA56">
        <v>3288.2382316222365</v>
      </c>
      <c r="CB56">
        <v>3131.619519572233</v>
      </c>
      <c r="CC56">
        <v>3255.4070962321462</v>
      </c>
      <c r="CD56">
        <v>3266.7928366100305</v>
      </c>
      <c r="CE56">
        <v>3244.8173341114107</v>
      </c>
      <c r="CF56">
        <v>3152.5717408906885</v>
      </c>
      <c r="CG56">
        <v>3025.5996378424911</v>
      </c>
      <c r="CH56">
        <v>2919.2221587558961</v>
      </c>
      <c r="CI56">
        <v>2995.3489277451499</v>
      </c>
      <c r="CJ56">
        <v>2892.7510909919883</v>
      </c>
      <c r="CK56">
        <v>2985.8908243682763</v>
      </c>
      <c r="CL56">
        <v>3186.9071019296489</v>
      </c>
      <c r="CM56">
        <v>3084.1636326566277</v>
      </c>
      <c r="CN56">
        <v>3097.0243084046415</v>
      </c>
      <c r="CO56">
        <v>3224.6166262001984</v>
      </c>
      <c r="CP56">
        <v>3266.1800912160797</v>
      </c>
      <c r="CQ56">
        <v>3145.8980242286525</v>
      </c>
      <c r="CR56">
        <v>3202.4946693483753</v>
      </c>
      <c r="CS56">
        <v>2988.2649018232819</v>
      </c>
      <c r="CT56">
        <v>2948.9773679798827</v>
      </c>
      <c r="CU56">
        <v>2873.5317285203655</v>
      </c>
      <c r="CV56">
        <v>3016.5620330012453</v>
      </c>
      <c r="CW56">
        <v>3238.5268583830712</v>
      </c>
      <c r="CX56">
        <v>3273.5107794163341</v>
      </c>
      <c r="CY56">
        <v>3464.0069080274302</v>
      </c>
      <c r="CZ56">
        <v>3312.8082924808396</v>
      </c>
      <c r="DA56">
        <v>3135.9867917690171</v>
      </c>
      <c r="DB56">
        <v>3116.411893291749</v>
      </c>
      <c r="DC56">
        <v>3093.4845440494591</v>
      </c>
      <c r="DD56">
        <v>3055.33858539218</v>
      </c>
      <c r="DE56">
        <v>3137.2775899377875</v>
      </c>
      <c r="DF56">
        <v>2749.1334642183469</v>
      </c>
      <c r="DG56">
        <v>2722.1919431279621</v>
      </c>
      <c r="DH56">
        <v>2597.114747436859</v>
      </c>
      <c r="DI56">
        <v>3197.5277685144806</v>
      </c>
      <c r="DJ56">
        <v>3077.8846241718074</v>
      </c>
      <c r="DK56">
        <v>3136.582983867921</v>
      </c>
      <c r="DL56">
        <v>3176.3352700834253</v>
      </c>
      <c r="DM56">
        <v>3165.2343281450808</v>
      </c>
      <c r="DN56">
        <v>3153.9583149342047</v>
      </c>
      <c r="DO56">
        <v>2886.6794440800268</v>
      </c>
      <c r="DP56">
        <v>2955.4394305969727</v>
      </c>
      <c r="DQ56">
        <v>3042.3951630265769</v>
      </c>
      <c r="DR56">
        <v>2844.5823967406577</v>
      </c>
      <c r="DS56">
        <v>2729.173324914394</v>
      </c>
      <c r="DT56">
        <v>2714.1680168016801</v>
      </c>
      <c r="DU56">
        <v>3243.7719949046009</v>
      </c>
      <c r="DV56">
        <v>3261.748642402416</v>
      </c>
      <c r="DW56">
        <v>3240.860488721235</v>
      </c>
      <c r="DX56">
        <v>3278.4566002868487</v>
      </c>
      <c r="DY56">
        <v>3368.0620835016152</v>
      </c>
      <c r="DZ56">
        <v>3306.4818461709147</v>
      </c>
      <c r="EA56">
        <v>3099.0911388140162</v>
      </c>
      <c r="EB56">
        <v>3018.9680172768412</v>
      </c>
      <c r="EC56">
        <v>2847.6518894912679</v>
      </c>
      <c r="ED56">
        <v>2756.7927049391692</v>
      </c>
      <c r="EE56">
        <v>3024.6340551617195</v>
      </c>
      <c r="EF56">
        <v>2842.345767575323</v>
      </c>
      <c r="EG56">
        <v>3296.2657381389818</v>
      </c>
      <c r="EH56">
        <v>3309.4118157800076</v>
      </c>
      <c r="EI56">
        <v>3293.2551184878316</v>
      </c>
      <c r="EJ56">
        <v>3285.7835321916828</v>
      </c>
      <c r="EK56">
        <v>3274.9856264421896</v>
      </c>
      <c r="EL56">
        <v>3256.4805508773834</v>
      </c>
      <c r="EM56">
        <v>3119.9431104599007</v>
      </c>
      <c r="EN56">
        <v>2987.1460718380476</v>
      </c>
      <c r="EO56">
        <v>2879.5661981787184</v>
      </c>
      <c r="EP56">
        <v>2805.5617142557394</v>
      </c>
      <c r="EQ56">
        <v>2820.7328343898153</v>
      </c>
      <c r="ER56">
        <v>2886.5344420081447</v>
      </c>
      <c r="ES56">
        <v>3599.6869961354387</v>
      </c>
      <c r="ET56">
        <v>3505.1590614467204</v>
      </c>
      <c r="EU56">
        <v>3347.571817100119</v>
      </c>
      <c r="EV56">
        <v>3198.2019408433353</v>
      </c>
      <c r="EW56">
        <v>3226.6852670688122</v>
      </c>
      <c r="EX56">
        <v>3086.5697735100721</v>
      </c>
      <c r="EY56">
        <v>3147.7003577487644</v>
      </c>
      <c r="EZ56">
        <v>2725.1169452427771</v>
      </c>
      <c r="FA56">
        <v>2679.8119855259538</v>
      </c>
      <c r="FB56">
        <v>2998.6657408175111</v>
      </c>
      <c r="FC56">
        <v>2932.7684971098265</v>
      </c>
      <c r="FD56">
        <v>3084.0607366468271</v>
      </c>
      <c r="FE56">
        <v>3158.9705555650489</v>
      </c>
      <c r="FF56">
        <v>3059.6571737832187</v>
      </c>
      <c r="FG56">
        <v>3162.2566304108054</v>
      </c>
      <c r="FH56">
        <v>3214.692354409879</v>
      </c>
      <c r="FI56">
        <v>3241.0948013431062</v>
      </c>
      <c r="FJ56">
        <v>3262.5528514509992</v>
      </c>
      <c r="FK56">
        <v>3467.2618585728696</v>
      </c>
      <c r="FL56">
        <v>3245.8315166409029</v>
      </c>
      <c r="FM56">
        <v>3352.4748731278623</v>
      </c>
      <c r="FN56">
        <v>3298.3779492627573</v>
      </c>
      <c r="FO56">
        <v>3331.5683031962481</v>
      </c>
      <c r="FP56">
        <v>3581.5447588187258</v>
      </c>
      <c r="FQ56">
        <v>3479.5826186392223</v>
      </c>
      <c r="FR56">
        <v>3369.3055917339589</v>
      </c>
      <c r="FS56">
        <v>3379.4775096148487</v>
      </c>
      <c r="FT56">
        <v>3384.3825656884446</v>
      </c>
      <c r="FU56">
        <v>3425.8601981203965</v>
      </c>
      <c r="FV56">
        <v>3446.6403956194677</v>
      </c>
      <c r="FW56">
        <v>3517.0456602140384</v>
      </c>
      <c r="FX56">
        <v>3612.0243511503581</v>
      </c>
      <c r="FY56">
        <v>3516.1221513131804</v>
      </c>
      <c r="FZ56">
        <v>3354.9164972314929</v>
      </c>
      <c r="GA56">
        <v>3132.6224675742315</v>
      </c>
      <c r="GB56">
        <v>3209.9433036477722</v>
      </c>
      <c r="GC56">
        <v>3375.9094930750116</v>
      </c>
      <c r="GD56">
        <v>3289.0599809772912</v>
      </c>
      <c r="GE56">
        <v>3320.435263477113</v>
      </c>
      <c r="GF56">
        <v>3320.8724968402503</v>
      </c>
      <c r="GG56">
        <v>3275.8720874542014</v>
      </c>
      <c r="GH56">
        <v>3308.0378962630989</v>
      </c>
      <c r="GI56">
        <v>3432.049828799898</v>
      </c>
      <c r="GJ56">
        <v>3348.5564044629755</v>
      </c>
      <c r="GK56">
        <v>3239.0909030447328</v>
      </c>
      <c r="GL56">
        <v>3316.5347821994214</v>
      </c>
      <c r="GM56">
        <v>3348.2479135797776</v>
      </c>
      <c r="GN56">
        <v>3353.7039511782264</v>
      </c>
      <c r="GO56">
        <v>3446.8051732766171</v>
      </c>
      <c r="GP56">
        <v>3414.7260373746203</v>
      </c>
      <c r="GQ56">
        <v>3407.7037794883454</v>
      </c>
      <c r="GR56">
        <v>3470.6937601416139</v>
      </c>
      <c r="GS56">
        <v>3440.1502169413261</v>
      </c>
      <c r="GT56">
        <v>3453.1399778470204</v>
      </c>
      <c r="GU56">
        <v>3737.9291906241742</v>
      </c>
      <c r="GV56">
        <v>3480.4630112403147</v>
      </c>
      <c r="GW56">
        <v>3387.7119731824641</v>
      </c>
      <c r="GX56">
        <v>3575.5758645253209</v>
      </c>
      <c r="GY56">
        <v>4234.8663858923201</v>
      </c>
      <c r="GZ56">
        <v>3546.8092225109904</v>
      </c>
      <c r="HA56">
        <v>3578.4913096200485</v>
      </c>
      <c r="HB56">
        <v>3791.712070723398</v>
      </c>
      <c r="HC56">
        <v>3914.9021385093806</v>
      </c>
      <c r="HD56">
        <v>3856.1694563338788</v>
      </c>
      <c r="HE56">
        <v>3796.3541666666665</v>
      </c>
      <c r="HF56">
        <v>3800.4054775031127</v>
      </c>
      <c r="HG56">
        <v>3794.939500116795</v>
      </c>
      <c r="HH56">
        <v>3615.4247291149986</v>
      </c>
      <c r="HI56">
        <v>3546.4246586011741</v>
      </c>
      <c r="HJ56">
        <v>3725.0017533752471</v>
      </c>
      <c r="HK56">
        <v>3685.9703531944842</v>
      </c>
      <c r="HL56">
        <v>3770.5147165434246</v>
      </c>
      <c r="HM56">
        <v>3704.9702179282604</v>
      </c>
      <c r="HN56">
        <v>3784.5532730048189</v>
      </c>
      <c r="HO56">
        <v>3741.3611207194745</v>
      </c>
      <c r="HP56">
        <v>3859.5411204481788</v>
      </c>
      <c r="HQ56">
        <v>3912.1887154918886</v>
      </c>
      <c r="HR56">
        <v>3931.1691780182873</v>
      </c>
      <c r="HS56">
        <v>3926.4928831731281</v>
      </c>
      <c r="HT56">
        <v>3530.7562761394956</v>
      </c>
      <c r="HU56">
        <v>3567.9064811269423</v>
      </c>
      <c r="HV56">
        <v>4272.1579885171259</v>
      </c>
      <c r="HW56">
        <v>3719.0080523402112</v>
      </c>
      <c r="HX56">
        <v>3815.6266889206804</v>
      </c>
      <c r="HY56">
        <v>3564.0780866998011</v>
      </c>
      <c r="HZ56">
        <v>3588.5450120670362</v>
      </c>
      <c r="IA56">
        <v>3580.4149744261986</v>
      </c>
      <c r="IB56">
        <v>3650.388191996683</v>
      </c>
      <c r="IC56">
        <v>3695.1313367279936</v>
      </c>
      <c r="ID56">
        <v>3710.8104350491535</v>
      </c>
      <c r="IE56">
        <v>3612.6275880906851</v>
      </c>
      <c r="IF56">
        <v>3654.298176635376</v>
      </c>
      <c r="IG56">
        <v>3922.7411373407967</v>
      </c>
      <c r="IH56">
        <v>3910.589062959385</v>
      </c>
      <c r="II56">
        <v>3905.1955007315337</v>
      </c>
      <c r="IJ56">
        <v>3837.4648959566912</v>
      </c>
      <c r="IK56">
        <v>3820.5100752487251</v>
      </c>
      <c r="IL56">
        <v>3725.7900937322961</v>
      </c>
      <c r="IM56">
        <v>3818.26307988191</v>
      </c>
      <c r="IN56">
        <v>3714.6281781023918</v>
      </c>
      <c r="IO56">
        <v>3716.4626484432129</v>
      </c>
      <c r="IP56">
        <v>3874.3589283024116</v>
      </c>
      <c r="IQ56">
        <v>4080.3247302041345</v>
      </c>
      <c r="IR56">
        <v>4151.7286250939151</v>
      </c>
      <c r="IS56">
        <v>4013.8848312911209</v>
      </c>
      <c r="IT56">
        <v>3729.324190521229</v>
      </c>
      <c r="IU56">
        <v>3594.5078892712113</v>
      </c>
      <c r="IV56">
        <v>4088.4768713954459</v>
      </c>
      <c r="IW56">
        <v>3692.8278453866892</v>
      </c>
      <c r="IX56">
        <v>3674.6271663696007</v>
      </c>
      <c r="IY56">
        <v>3689.7342921158961</v>
      </c>
      <c r="IZ56">
        <v>3832.9457829575927</v>
      </c>
      <c r="JA56">
        <v>3593.602294921875</v>
      </c>
      <c r="JB56">
        <v>3553.5223904977479</v>
      </c>
      <c r="JC56">
        <v>4012.1556314678992</v>
      </c>
      <c r="JD56">
        <v>3985.0109190634994</v>
      </c>
      <c r="JE56">
        <v>3751.2310986078646</v>
      </c>
      <c r="JF56">
        <v>3346.1704324495422</v>
      </c>
      <c r="JG56">
        <v>3262.3997532387416</v>
      </c>
      <c r="JH56">
        <v>3714.602808756712</v>
      </c>
      <c r="JI56">
        <v>3444.0000728544364</v>
      </c>
      <c r="JJ56">
        <v>3238.20673763377</v>
      </c>
      <c r="JK56">
        <v>3462.9656577079754</v>
      </c>
      <c r="JL56">
        <v>3513.1387274467238</v>
      </c>
      <c r="JM56">
        <v>3505.9062905317769</v>
      </c>
      <c r="JN56">
        <v>3418.7831987750551</v>
      </c>
      <c r="JO56">
        <v>3440.5277247830636</v>
      </c>
      <c r="JP56">
        <v>3474.1743881118882</v>
      </c>
      <c r="JQ56">
        <v>3196.5901105493185</v>
      </c>
      <c r="JR56">
        <v>3004.9490375618234</v>
      </c>
      <c r="JS56">
        <v>2876.472974174334</v>
      </c>
      <c r="JT56">
        <v>2978.8776510655866</v>
      </c>
      <c r="JU56">
        <v>3168.8342779862933</v>
      </c>
      <c r="JV56">
        <v>3158.789367929061</v>
      </c>
      <c r="JW56">
        <v>3331.2455141058226</v>
      </c>
      <c r="JX56">
        <v>3452.5013396030404</v>
      </c>
      <c r="JY56">
        <v>3444.2630359212053</v>
      </c>
      <c r="JZ56">
        <v>3463.897286133365</v>
      </c>
      <c r="KA56">
        <v>4035.0532007170532</v>
      </c>
      <c r="KB56">
        <v>3364.0102907708178</v>
      </c>
      <c r="KC56">
        <v>2932.6773628233018</v>
      </c>
      <c r="KD56">
        <v>3116.4318012984077</v>
      </c>
      <c r="KE56">
        <v>2873.3834439033953</v>
      </c>
      <c r="KF56">
        <v>3172.0871641365547</v>
      </c>
      <c r="KG56">
        <v>3648.2385287136044</v>
      </c>
      <c r="KH56">
        <v>3305.3101181277671</v>
      </c>
      <c r="KI56">
        <v>3478.7992942998208</v>
      </c>
      <c r="KJ56">
        <v>3579.2508347005978</v>
      </c>
      <c r="KK56">
        <v>3689.8283247514205</v>
      </c>
      <c r="KL56">
        <v>3766.4337550647269</v>
      </c>
      <c r="KM56">
        <v>3615.535732978421</v>
      </c>
      <c r="KN56">
        <v>3643.965372745171</v>
      </c>
      <c r="KO56">
        <v>3500.9934060471369</v>
      </c>
      <c r="KP56">
        <f t="shared" si="0"/>
        <v>3330.5566104453551</v>
      </c>
    </row>
    <row r="57" spans="1:302" x14ac:dyDescent="0.25">
      <c r="A57" t="s">
        <v>720</v>
      </c>
      <c r="B57">
        <v>3200.3132029392236</v>
      </c>
      <c r="C57">
        <v>2731.1050281102648</v>
      </c>
      <c r="D57">
        <v>2656.9281808405976</v>
      </c>
      <c r="E57">
        <v>3018.081125797713</v>
      </c>
      <c r="F57">
        <v>3375.7968104263555</v>
      </c>
      <c r="G57">
        <v>3407.4061279881562</v>
      </c>
      <c r="H57">
        <v>3440.7640989837873</v>
      </c>
      <c r="I57">
        <v>3345.9536538306938</v>
      </c>
      <c r="J57">
        <v>3418.129536380226</v>
      </c>
      <c r="K57">
        <v>3270.7768393955957</v>
      </c>
      <c r="L57">
        <v>3263.7017867628556</v>
      </c>
      <c r="M57">
        <v>3009.6230199128559</v>
      </c>
      <c r="N57">
        <v>3153.3319671291265</v>
      </c>
      <c r="O57">
        <v>3315.9464764713202</v>
      </c>
      <c r="P57">
        <v>3161.0816247795415</v>
      </c>
      <c r="Q57">
        <v>3286.9962897548953</v>
      </c>
      <c r="R57">
        <v>3361.273752598162</v>
      </c>
      <c r="S57">
        <v>3217.1178911428997</v>
      </c>
      <c r="T57">
        <v>3147.6647544901998</v>
      </c>
      <c r="U57">
        <v>3223.5495985659463</v>
      </c>
      <c r="V57">
        <v>3169.249027288849</v>
      </c>
      <c r="W57">
        <v>3104.530158256196</v>
      </c>
      <c r="X57">
        <v>2719.9163696743885</v>
      </c>
      <c r="Y57">
        <v>2661.3773211290945</v>
      </c>
      <c r="Z57">
        <v>2854.4172760101328</v>
      </c>
      <c r="AA57">
        <v>2963.7854415783249</v>
      </c>
      <c r="AB57">
        <v>3310.582321061484</v>
      </c>
      <c r="AC57">
        <v>3323.8999079526393</v>
      </c>
      <c r="AD57">
        <v>3398.8210019109702</v>
      </c>
      <c r="AE57">
        <v>3367.4725353117424</v>
      </c>
      <c r="AF57">
        <v>3375.3199389507731</v>
      </c>
      <c r="AG57">
        <v>3310.4332747284507</v>
      </c>
      <c r="AH57">
        <v>3431.3822301729274</v>
      </c>
      <c r="AI57">
        <v>3392.4906004264194</v>
      </c>
      <c r="AJ57">
        <v>3077.0280838126282</v>
      </c>
      <c r="AK57">
        <v>2652.9193243076415</v>
      </c>
      <c r="AL57">
        <v>2622.3891042454911</v>
      </c>
      <c r="AM57">
        <v>2822.0748348621955</v>
      </c>
      <c r="AN57">
        <v>3243.2916620924361</v>
      </c>
      <c r="AO57">
        <v>3518.3574550702369</v>
      </c>
      <c r="AP57">
        <v>3478.3049841562542</v>
      </c>
      <c r="AQ57">
        <v>3489.2576679794729</v>
      </c>
      <c r="AR57">
        <v>3471.0092082504325</v>
      </c>
      <c r="AS57">
        <v>3472.812120045392</v>
      </c>
      <c r="AT57">
        <v>3324.9645373105768</v>
      </c>
      <c r="AU57">
        <v>3465.3884132304829</v>
      </c>
      <c r="AV57">
        <v>3551.6323805227798</v>
      </c>
      <c r="AW57">
        <v>3234.3387754592959</v>
      </c>
      <c r="AX57">
        <v>3210.5836419256157</v>
      </c>
      <c r="AY57">
        <v>3285.9619997659729</v>
      </c>
      <c r="AZ57">
        <v>3493.3945313386757</v>
      </c>
      <c r="BA57">
        <v>3446.8023914411579</v>
      </c>
      <c r="BB57">
        <v>3475.0751251241113</v>
      </c>
      <c r="BC57">
        <v>3377.7453718664883</v>
      </c>
      <c r="BD57">
        <v>3519.2804885074024</v>
      </c>
      <c r="BE57">
        <v>3512.8572338320159</v>
      </c>
      <c r="BF57">
        <v>3515.5933423981469</v>
      </c>
      <c r="BG57">
        <v>3577.1416110775212</v>
      </c>
      <c r="BH57">
        <v>3511.5754129599623</v>
      </c>
      <c r="BI57">
        <v>3396.7077130687812</v>
      </c>
      <c r="BJ57">
        <v>3138.1459429132478</v>
      </c>
      <c r="BK57">
        <v>3165.0796034845298</v>
      </c>
      <c r="BL57">
        <v>2485.778080636002</v>
      </c>
      <c r="BM57">
        <v>2576.5763390015459</v>
      </c>
      <c r="BN57">
        <v>2858.2052101915115</v>
      </c>
      <c r="BO57">
        <v>2908.1244149434087</v>
      </c>
      <c r="BP57">
        <v>3004.4041032907726</v>
      </c>
      <c r="BQ57">
        <v>2984.5294599018007</v>
      </c>
      <c r="BR57">
        <v>3102.4677055566949</v>
      </c>
      <c r="BS57">
        <v>3324.4665576260295</v>
      </c>
      <c r="BT57">
        <v>3265.0219894188231</v>
      </c>
      <c r="BU57">
        <v>3126.4052461775846</v>
      </c>
      <c r="BV57">
        <v>2812.8957612848321</v>
      </c>
      <c r="BW57">
        <v>2895.3521791930916</v>
      </c>
      <c r="BX57">
        <v>2813.4664836180268</v>
      </c>
      <c r="BY57">
        <v>3416.7809898762653</v>
      </c>
      <c r="BZ57">
        <v>3211.7201945239485</v>
      </c>
      <c r="CA57">
        <v>3288.2382316222365</v>
      </c>
      <c r="CB57">
        <v>3131.619519572233</v>
      </c>
      <c r="CC57">
        <v>3255.4070962321462</v>
      </c>
      <c r="CD57">
        <v>3266.7928366100305</v>
      </c>
      <c r="CE57">
        <v>3244.8173341114107</v>
      </c>
      <c r="CF57">
        <v>3152.5717408906885</v>
      </c>
      <c r="CG57">
        <v>3025.5996378424911</v>
      </c>
      <c r="CH57">
        <v>2919.2221587558961</v>
      </c>
      <c r="CI57">
        <v>2995.3489277451499</v>
      </c>
      <c r="CJ57">
        <v>2892.7510909919883</v>
      </c>
      <c r="CK57">
        <v>2985.8908243682763</v>
      </c>
      <c r="CL57">
        <v>3186.9071019296489</v>
      </c>
      <c r="CM57">
        <v>3084.1636326566277</v>
      </c>
      <c r="CN57">
        <v>3097.0243084046415</v>
      </c>
      <c r="CO57">
        <v>3224.6166262001984</v>
      </c>
      <c r="CP57">
        <v>3266.1800912160797</v>
      </c>
      <c r="CQ57">
        <v>3145.8980242286525</v>
      </c>
      <c r="CR57">
        <v>3202.4946693483753</v>
      </c>
      <c r="CS57">
        <v>2988.2649018232819</v>
      </c>
      <c r="CT57">
        <v>2948.9773679798827</v>
      </c>
      <c r="CU57">
        <v>2873.5317285203655</v>
      </c>
      <c r="CV57">
        <v>3016.5620330012453</v>
      </c>
      <c r="CW57">
        <v>3238.5268583830712</v>
      </c>
      <c r="CX57">
        <v>3273.5107794163341</v>
      </c>
      <c r="CY57">
        <v>3464.0069080274302</v>
      </c>
      <c r="CZ57">
        <v>3312.8082924808396</v>
      </c>
      <c r="DA57">
        <v>3135.9867917690171</v>
      </c>
      <c r="DB57">
        <v>3116.411893291749</v>
      </c>
      <c r="DC57">
        <v>3093.4845440494591</v>
      </c>
      <c r="DD57">
        <v>3055.33858539218</v>
      </c>
      <c r="DE57">
        <v>3137.2775899377875</v>
      </c>
      <c r="DF57">
        <v>2749.1334642183469</v>
      </c>
      <c r="DG57">
        <v>2722.1919431279621</v>
      </c>
      <c r="DH57">
        <v>2597.114747436859</v>
      </c>
      <c r="DI57">
        <v>3197.5277685144806</v>
      </c>
      <c r="DJ57">
        <v>3077.8846241718074</v>
      </c>
      <c r="DK57">
        <v>3136.582983867921</v>
      </c>
      <c r="DL57">
        <v>3176.3352700834253</v>
      </c>
      <c r="DM57">
        <v>3165.2343281450808</v>
      </c>
      <c r="DN57">
        <v>3153.9583149342047</v>
      </c>
      <c r="DO57">
        <v>2886.6794440800268</v>
      </c>
      <c r="DP57">
        <v>2955.4394305969727</v>
      </c>
      <c r="DQ57">
        <v>3042.3951630265769</v>
      </c>
      <c r="DR57">
        <v>2844.5823967406577</v>
      </c>
      <c r="DS57">
        <v>2729.173324914394</v>
      </c>
      <c r="DT57">
        <v>2714.1680168016801</v>
      </c>
      <c r="DU57">
        <v>3243.7719949046009</v>
      </c>
      <c r="DV57">
        <v>3261.748642402416</v>
      </c>
      <c r="DW57">
        <v>3240.860488721235</v>
      </c>
      <c r="DX57">
        <v>3278.4566002868487</v>
      </c>
      <c r="DY57">
        <v>3368.0620835016152</v>
      </c>
      <c r="DZ57">
        <v>3306.4818461709147</v>
      </c>
      <c r="EA57">
        <v>3099.0911388140162</v>
      </c>
      <c r="EB57">
        <v>3018.9680172768412</v>
      </c>
      <c r="EC57">
        <v>2847.6518894912679</v>
      </c>
      <c r="ED57">
        <v>2756.7927049391692</v>
      </c>
      <c r="EE57">
        <v>3024.6340551617195</v>
      </c>
      <c r="EF57">
        <v>2842.345767575323</v>
      </c>
      <c r="EG57">
        <v>3296.2657381389818</v>
      </c>
      <c r="EH57">
        <v>3309.4118157800076</v>
      </c>
      <c r="EI57">
        <v>3293.2551184878316</v>
      </c>
      <c r="EJ57">
        <v>3285.7835321916828</v>
      </c>
      <c r="EK57">
        <v>3274.9856264421896</v>
      </c>
      <c r="EL57">
        <v>3256.4805508773834</v>
      </c>
      <c r="EM57">
        <v>3119.9431104599007</v>
      </c>
      <c r="EN57">
        <v>2987.1460718380476</v>
      </c>
      <c r="EO57">
        <v>2879.5661981787184</v>
      </c>
      <c r="EP57">
        <v>2805.5617142557394</v>
      </c>
      <c r="EQ57">
        <v>2820.7328343898153</v>
      </c>
      <c r="ER57">
        <v>2886.5344420081447</v>
      </c>
      <c r="ES57">
        <v>3599.6869961354387</v>
      </c>
      <c r="ET57">
        <v>3505.1590614467204</v>
      </c>
      <c r="EU57">
        <v>3347.571817100119</v>
      </c>
      <c r="EV57">
        <v>3198.2019408433353</v>
      </c>
      <c r="EW57">
        <v>3226.6852670688122</v>
      </c>
      <c r="EX57">
        <v>3086.5697735100721</v>
      </c>
      <c r="EY57">
        <v>3147.7003577487644</v>
      </c>
      <c r="EZ57">
        <v>2725.1169452427771</v>
      </c>
      <c r="FA57">
        <v>2679.8119855259538</v>
      </c>
      <c r="FB57">
        <v>2998.6657408175111</v>
      </c>
      <c r="FC57">
        <v>2932.7684971098265</v>
      </c>
      <c r="FD57">
        <v>3084.0607366468271</v>
      </c>
      <c r="FE57">
        <v>3158.9705555650489</v>
      </c>
      <c r="FF57">
        <v>3059.6571737832187</v>
      </c>
      <c r="FG57">
        <v>3162.2566304108054</v>
      </c>
      <c r="FH57">
        <v>3214.692354409879</v>
      </c>
      <c r="FI57">
        <v>3241.0948013431062</v>
      </c>
      <c r="FJ57">
        <v>3262.5528514509992</v>
      </c>
      <c r="FK57">
        <v>3467.2618585728696</v>
      </c>
      <c r="FL57">
        <v>3245.8315166409029</v>
      </c>
      <c r="FM57">
        <v>3352.4748731278623</v>
      </c>
      <c r="FN57">
        <v>3298.3779492627573</v>
      </c>
      <c r="FO57">
        <v>3331.5683031962481</v>
      </c>
      <c r="FP57">
        <v>3581.5447588187258</v>
      </c>
      <c r="FQ57">
        <v>3479.5826186392223</v>
      </c>
      <c r="FR57">
        <v>3369.3055917339589</v>
      </c>
      <c r="FS57">
        <v>3379.4775096148487</v>
      </c>
      <c r="FT57">
        <v>3384.3825656884446</v>
      </c>
      <c r="FU57">
        <v>3425.8601981203965</v>
      </c>
      <c r="FV57">
        <v>3446.6403956194677</v>
      </c>
      <c r="FW57">
        <v>3517.0456602140384</v>
      </c>
      <c r="FX57">
        <v>3612.0243511503581</v>
      </c>
      <c r="FY57">
        <v>3516.1221513131804</v>
      </c>
      <c r="FZ57">
        <v>3354.9164972314929</v>
      </c>
      <c r="GA57">
        <v>3132.6224675742315</v>
      </c>
      <c r="GB57">
        <v>3209.9433036477722</v>
      </c>
      <c r="GC57">
        <v>3375.9094930750116</v>
      </c>
      <c r="GD57">
        <v>3289.0599809772912</v>
      </c>
      <c r="GE57">
        <v>3320.435263477113</v>
      </c>
      <c r="GF57">
        <v>3320.8724968402503</v>
      </c>
      <c r="GG57">
        <v>3275.8720874542014</v>
      </c>
      <c r="GH57">
        <v>3308.0378962630989</v>
      </c>
      <c r="GI57">
        <v>3432.049828799898</v>
      </c>
      <c r="GJ57">
        <v>3348.5564044629755</v>
      </c>
      <c r="GK57">
        <v>3239.0909030447328</v>
      </c>
      <c r="GL57">
        <v>3316.5347821994214</v>
      </c>
      <c r="GM57">
        <v>3348.2479135797776</v>
      </c>
      <c r="GN57">
        <v>3353.7039511782264</v>
      </c>
      <c r="GO57">
        <v>3446.8051732766171</v>
      </c>
      <c r="GP57">
        <v>3414.7260373746203</v>
      </c>
      <c r="GQ57">
        <v>3407.7037794883454</v>
      </c>
      <c r="GR57">
        <v>3470.6937601416139</v>
      </c>
      <c r="GS57">
        <v>3440.1502169413261</v>
      </c>
      <c r="GT57">
        <v>3453.1399778470204</v>
      </c>
      <c r="GU57">
        <v>3737.9291906241742</v>
      </c>
      <c r="GV57">
        <v>3480.4630112403147</v>
      </c>
      <c r="GW57">
        <v>3387.7119731824641</v>
      </c>
      <c r="GX57">
        <v>3575.5758645253209</v>
      </c>
      <c r="GY57">
        <v>4234.8663858923201</v>
      </c>
      <c r="GZ57">
        <v>3546.8092225109904</v>
      </c>
      <c r="HA57">
        <v>3578.4913096200485</v>
      </c>
      <c r="HB57">
        <v>3791.712070723398</v>
      </c>
      <c r="HC57">
        <v>3914.9021385093806</v>
      </c>
      <c r="HD57">
        <v>3856.1694563338788</v>
      </c>
      <c r="HE57">
        <v>3796.3541666666665</v>
      </c>
      <c r="HF57">
        <v>3800.4054775031127</v>
      </c>
      <c r="HG57">
        <v>3794.939500116795</v>
      </c>
      <c r="HH57">
        <v>3615.4247291149986</v>
      </c>
      <c r="HI57">
        <v>3546.4246586011741</v>
      </c>
      <c r="HJ57">
        <v>3725.0017533752471</v>
      </c>
      <c r="HK57">
        <v>3685.9703531944842</v>
      </c>
      <c r="HL57">
        <v>3770.5147165434246</v>
      </c>
      <c r="HM57">
        <v>3704.9702179282604</v>
      </c>
      <c r="HN57">
        <v>3784.5532730048189</v>
      </c>
      <c r="HO57">
        <v>3741.3611207194745</v>
      </c>
      <c r="HP57">
        <v>3859.5411204481788</v>
      </c>
      <c r="HQ57">
        <v>3912.1887154918886</v>
      </c>
      <c r="HR57">
        <v>3931.1691780182873</v>
      </c>
      <c r="HS57">
        <v>3926.4928831731281</v>
      </c>
      <c r="HT57">
        <v>3530.7562761394956</v>
      </c>
      <c r="HU57">
        <v>3567.9064811269423</v>
      </c>
      <c r="HV57">
        <v>4272.1579885171259</v>
      </c>
      <c r="HW57">
        <v>3719.0080523402112</v>
      </c>
      <c r="HX57">
        <v>3815.6266889206804</v>
      </c>
      <c r="HY57">
        <v>3564.0780866998011</v>
      </c>
      <c r="HZ57">
        <v>3588.5450120670362</v>
      </c>
      <c r="IA57">
        <v>3580.4149744261986</v>
      </c>
      <c r="IB57">
        <v>3650.388191996683</v>
      </c>
      <c r="IC57">
        <v>3695.1313367279936</v>
      </c>
      <c r="ID57">
        <v>3710.8104350491535</v>
      </c>
      <c r="IE57">
        <v>3612.6275880906851</v>
      </c>
      <c r="IF57">
        <v>3654.298176635376</v>
      </c>
      <c r="IG57">
        <v>3922.7411373407967</v>
      </c>
      <c r="IH57">
        <v>3910.589062959385</v>
      </c>
      <c r="II57">
        <v>3905.1955007315337</v>
      </c>
      <c r="IJ57">
        <v>3837.4648959566912</v>
      </c>
      <c r="IK57">
        <v>3820.5100752487251</v>
      </c>
      <c r="IL57">
        <v>3725.7900937322961</v>
      </c>
      <c r="IM57">
        <v>3818.26307988191</v>
      </c>
      <c r="IN57">
        <v>3714.6281781023918</v>
      </c>
      <c r="IO57">
        <v>3716.4626484432129</v>
      </c>
      <c r="IP57">
        <v>3874.3589283024116</v>
      </c>
      <c r="IQ57">
        <v>4080.3247302041345</v>
      </c>
      <c r="IR57">
        <v>4151.7286250939151</v>
      </c>
      <c r="IS57">
        <v>4013.8848312911209</v>
      </c>
      <c r="IT57">
        <v>3729.324190521229</v>
      </c>
      <c r="IU57">
        <v>3594.5078892712113</v>
      </c>
      <c r="IV57">
        <v>4088.4768713954459</v>
      </c>
      <c r="IW57">
        <v>3692.8278453866892</v>
      </c>
      <c r="IX57">
        <v>3674.6271663696007</v>
      </c>
      <c r="IY57">
        <v>3689.7342921158961</v>
      </c>
      <c r="IZ57">
        <v>3832.9457829575927</v>
      </c>
      <c r="JA57">
        <v>3593.602294921875</v>
      </c>
      <c r="JB57">
        <v>3553.5223904977479</v>
      </c>
      <c r="JC57">
        <v>4012.1556314678992</v>
      </c>
      <c r="JD57">
        <v>3985.0109190634994</v>
      </c>
      <c r="JE57">
        <v>3751.2310986078646</v>
      </c>
      <c r="JF57">
        <v>3346.1704324495422</v>
      </c>
      <c r="JG57">
        <v>3262.3997532387416</v>
      </c>
      <c r="JH57">
        <v>3714.602808756712</v>
      </c>
      <c r="JI57">
        <v>3444.0000728544364</v>
      </c>
      <c r="JJ57">
        <v>3238.20673763377</v>
      </c>
      <c r="JK57">
        <v>3462.9656577079754</v>
      </c>
      <c r="JL57">
        <v>3513.1387274467238</v>
      </c>
      <c r="JM57">
        <v>3505.9062905317769</v>
      </c>
      <c r="JN57">
        <v>3418.7831987750551</v>
      </c>
      <c r="JO57">
        <v>3440.5277247830636</v>
      </c>
      <c r="JP57">
        <v>3474.1743881118882</v>
      </c>
      <c r="JQ57">
        <v>3196.5901105493185</v>
      </c>
      <c r="JR57">
        <v>3004.9490375618234</v>
      </c>
      <c r="JS57">
        <v>2876.472974174334</v>
      </c>
      <c r="JT57">
        <v>2978.8776510655866</v>
      </c>
      <c r="JU57">
        <v>3168.8342779862933</v>
      </c>
      <c r="JV57">
        <v>3158.789367929061</v>
      </c>
      <c r="JW57">
        <v>3331.2455141058226</v>
      </c>
      <c r="JX57">
        <v>3452.5013396030404</v>
      </c>
      <c r="JY57">
        <v>3444.2630359212053</v>
      </c>
      <c r="JZ57">
        <v>3463.897286133365</v>
      </c>
      <c r="KA57">
        <v>4035.0532007170532</v>
      </c>
      <c r="KB57">
        <v>3364.0102907708178</v>
      </c>
      <c r="KC57">
        <v>2932.6773628233018</v>
      </c>
      <c r="KD57">
        <v>3116.4318012984077</v>
      </c>
      <c r="KE57">
        <v>2873.3834439033953</v>
      </c>
      <c r="KF57">
        <v>3172.0871641365547</v>
      </c>
      <c r="KG57">
        <v>3648.2385287136044</v>
      </c>
      <c r="KH57">
        <v>3305.3101181277671</v>
      </c>
      <c r="KI57">
        <v>3478.7992942998208</v>
      </c>
      <c r="KJ57">
        <v>3579.2508347005978</v>
      </c>
      <c r="KK57">
        <v>3689.8283247514205</v>
      </c>
      <c r="KL57">
        <v>3766.4337550647269</v>
      </c>
      <c r="KM57">
        <v>3615.535732978421</v>
      </c>
      <c r="KN57">
        <v>3643.965372745171</v>
      </c>
      <c r="KO57">
        <v>3500.9934060471369</v>
      </c>
      <c r="KP57">
        <f t="shared" si="0"/>
        <v>3330.5566104453551</v>
      </c>
    </row>
    <row r="58" spans="1:302" x14ac:dyDescent="0.25">
      <c r="A58" t="s">
        <v>638</v>
      </c>
      <c r="B58">
        <v>3200.3132029392236</v>
      </c>
      <c r="C58">
        <v>2731.1050281102648</v>
      </c>
      <c r="D58">
        <v>2656.9281808405976</v>
      </c>
      <c r="E58">
        <v>3018.081125797713</v>
      </c>
      <c r="F58">
        <v>3375.7968104263555</v>
      </c>
      <c r="G58">
        <v>3407.4061279881562</v>
      </c>
      <c r="H58">
        <v>3440.7640989837873</v>
      </c>
      <c r="I58">
        <v>3345.9536538306938</v>
      </c>
      <c r="J58">
        <v>3418.129536380226</v>
      </c>
      <c r="K58">
        <v>3270.7768393955957</v>
      </c>
      <c r="L58">
        <v>3263.7017867628556</v>
      </c>
      <c r="M58">
        <v>3009.6230199128559</v>
      </c>
      <c r="N58">
        <v>3153.3319671291265</v>
      </c>
      <c r="O58">
        <v>3315.9464764713202</v>
      </c>
      <c r="P58">
        <v>3161.0816247795415</v>
      </c>
      <c r="Q58">
        <v>3286.9962897548953</v>
      </c>
      <c r="R58">
        <v>3361.273752598162</v>
      </c>
      <c r="S58">
        <v>3217.1178911428997</v>
      </c>
      <c r="T58">
        <v>3147.6647544901998</v>
      </c>
      <c r="U58">
        <v>3223.5495985659463</v>
      </c>
      <c r="V58">
        <v>3169.249027288849</v>
      </c>
      <c r="W58">
        <v>3104.530158256196</v>
      </c>
      <c r="X58">
        <v>2719.9163696743885</v>
      </c>
      <c r="Y58">
        <v>2661.3773211290945</v>
      </c>
      <c r="Z58">
        <v>2854.4172760101328</v>
      </c>
      <c r="AA58">
        <v>2963.7854415783249</v>
      </c>
      <c r="AB58">
        <v>3310.582321061484</v>
      </c>
      <c r="AC58">
        <v>3323.8999079526393</v>
      </c>
      <c r="AD58">
        <v>3398.8210019109702</v>
      </c>
      <c r="AE58">
        <v>3367.4725353117424</v>
      </c>
      <c r="AF58">
        <v>3375.3199389507731</v>
      </c>
      <c r="AG58">
        <v>3310.4332747284507</v>
      </c>
      <c r="AH58">
        <v>3431.3822301729274</v>
      </c>
      <c r="AI58">
        <v>3392.4906004264194</v>
      </c>
      <c r="AJ58">
        <v>3077.0280838126282</v>
      </c>
      <c r="AK58">
        <v>2652.9193243076415</v>
      </c>
      <c r="AL58">
        <v>2622.3891042454911</v>
      </c>
      <c r="AM58">
        <v>2822.0748348621955</v>
      </c>
      <c r="AN58">
        <v>3243.2916620924361</v>
      </c>
      <c r="AO58">
        <v>3518.3574550702369</v>
      </c>
      <c r="AP58">
        <v>3478.3049841562542</v>
      </c>
      <c r="AQ58">
        <v>3489.2576679794729</v>
      </c>
      <c r="AR58">
        <v>3471.0092082504325</v>
      </c>
      <c r="AS58">
        <v>3472.812120045392</v>
      </c>
      <c r="AT58">
        <v>3324.9645373105768</v>
      </c>
      <c r="AU58">
        <v>3465.3884132304829</v>
      </c>
      <c r="AV58">
        <v>3551.6323805227798</v>
      </c>
      <c r="AW58">
        <v>3234.3387754592959</v>
      </c>
      <c r="AX58">
        <v>3210.5836419256157</v>
      </c>
      <c r="AY58">
        <v>3285.9619997659729</v>
      </c>
      <c r="AZ58">
        <v>3493.3945313386757</v>
      </c>
      <c r="BA58">
        <v>3446.8023914411579</v>
      </c>
      <c r="BB58">
        <v>3475.0751251241113</v>
      </c>
      <c r="BC58">
        <v>3377.7453718664883</v>
      </c>
      <c r="BD58">
        <v>3519.2804885074024</v>
      </c>
      <c r="BE58">
        <v>3512.8572338320159</v>
      </c>
      <c r="BF58">
        <v>3515.5933423981469</v>
      </c>
      <c r="BG58">
        <v>3577.1416110775212</v>
      </c>
      <c r="BH58">
        <v>3511.5754129599623</v>
      </c>
      <c r="BI58">
        <v>3396.7077130687812</v>
      </c>
      <c r="BJ58">
        <v>3138.1459429132478</v>
      </c>
      <c r="BK58">
        <v>3165.0796034845298</v>
      </c>
      <c r="BL58">
        <v>2485.778080636002</v>
      </c>
      <c r="BM58">
        <v>2576.5763390015459</v>
      </c>
      <c r="BN58">
        <v>2858.2052101915115</v>
      </c>
      <c r="BO58">
        <v>2908.1244149434087</v>
      </c>
      <c r="BP58">
        <v>3004.4041032907726</v>
      </c>
      <c r="BQ58">
        <v>2984.5294599018007</v>
      </c>
      <c r="BR58">
        <v>3102.4677055566949</v>
      </c>
      <c r="BS58">
        <v>3324.4665576260295</v>
      </c>
      <c r="BT58">
        <v>3265.0219894188231</v>
      </c>
      <c r="BU58">
        <v>3126.4052461775846</v>
      </c>
      <c r="BV58">
        <v>2812.8957612848321</v>
      </c>
      <c r="BW58">
        <v>2895.3521791930916</v>
      </c>
      <c r="BX58">
        <v>2813.4664836180268</v>
      </c>
      <c r="BY58">
        <v>3416.7809898762653</v>
      </c>
      <c r="BZ58">
        <v>3211.7201945239485</v>
      </c>
      <c r="CA58">
        <v>3288.2382316222365</v>
      </c>
      <c r="CB58">
        <v>3131.619519572233</v>
      </c>
      <c r="CC58">
        <v>3255.4070962321462</v>
      </c>
      <c r="CD58">
        <v>3266.7928366100305</v>
      </c>
      <c r="CE58">
        <v>3244.8173341114107</v>
      </c>
      <c r="CF58">
        <v>3152.5717408906885</v>
      </c>
      <c r="CG58">
        <v>3025.5996378424911</v>
      </c>
      <c r="CH58">
        <v>2919.2221587558961</v>
      </c>
      <c r="CI58">
        <v>2995.3489277451499</v>
      </c>
      <c r="CJ58">
        <v>2892.7510909919883</v>
      </c>
      <c r="CK58">
        <v>2985.8908243682763</v>
      </c>
      <c r="CL58">
        <v>3186.9071019296489</v>
      </c>
      <c r="CM58">
        <v>3084.1636326566277</v>
      </c>
      <c r="CN58">
        <v>3097.0243084046415</v>
      </c>
      <c r="CO58">
        <v>3224.6166262001984</v>
      </c>
      <c r="CP58">
        <v>3266.1800912160797</v>
      </c>
      <c r="CQ58">
        <v>3145.8980242286525</v>
      </c>
      <c r="CR58">
        <v>3202.4946693483753</v>
      </c>
      <c r="CS58">
        <v>2988.2649018232819</v>
      </c>
      <c r="CT58">
        <v>2948.9773679798827</v>
      </c>
      <c r="CU58">
        <v>2873.5317285203655</v>
      </c>
      <c r="CV58">
        <v>3016.5620330012453</v>
      </c>
      <c r="CW58">
        <v>3238.5268583830712</v>
      </c>
      <c r="CX58">
        <v>3273.5107794163341</v>
      </c>
      <c r="CY58">
        <v>3464.0069080274302</v>
      </c>
      <c r="CZ58">
        <v>3312.8082924808396</v>
      </c>
      <c r="DA58">
        <v>3135.9867917690171</v>
      </c>
      <c r="DB58">
        <v>3116.411893291749</v>
      </c>
      <c r="DC58">
        <v>3093.4845440494591</v>
      </c>
      <c r="DD58">
        <v>3055.33858539218</v>
      </c>
      <c r="DE58">
        <v>3137.2775899377875</v>
      </c>
      <c r="DF58">
        <v>2749.1334642183469</v>
      </c>
      <c r="DG58">
        <v>2722.1919431279621</v>
      </c>
      <c r="DH58">
        <v>2597.114747436859</v>
      </c>
      <c r="DI58">
        <v>3197.5277685144806</v>
      </c>
      <c r="DJ58">
        <v>3077.8846241718074</v>
      </c>
      <c r="DK58">
        <v>3136.582983867921</v>
      </c>
      <c r="DL58">
        <v>3176.3352700834253</v>
      </c>
      <c r="DM58">
        <v>3165.2343281450808</v>
      </c>
      <c r="DN58">
        <v>3153.9583149342047</v>
      </c>
      <c r="DO58">
        <v>2886.6794440800268</v>
      </c>
      <c r="DP58">
        <v>2955.4394305969727</v>
      </c>
      <c r="DQ58">
        <v>3042.3951630265769</v>
      </c>
      <c r="DR58">
        <v>2844.5823967406577</v>
      </c>
      <c r="DS58">
        <v>2729.173324914394</v>
      </c>
      <c r="DT58">
        <v>2714.1680168016801</v>
      </c>
      <c r="DU58">
        <v>3243.7719949046009</v>
      </c>
      <c r="DV58">
        <v>3261.748642402416</v>
      </c>
      <c r="DW58">
        <v>3240.860488721235</v>
      </c>
      <c r="DX58">
        <v>3278.4566002868487</v>
      </c>
      <c r="DY58">
        <v>3368.0620835016152</v>
      </c>
      <c r="DZ58">
        <v>3306.4818461709147</v>
      </c>
      <c r="EA58">
        <v>3099.0911388140162</v>
      </c>
      <c r="EB58">
        <v>3018.9680172768412</v>
      </c>
      <c r="EC58">
        <v>2847.6518894912679</v>
      </c>
      <c r="ED58">
        <v>2756.7927049391692</v>
      </c>
      <c r="EE58">
        <v>3024.6340551617195</v>
      </c>
      <c r="EF58">
        <v>2842.345767575323</v>
      </c>
      <c r="EG58">
        <v>3296.2657381389818</v>
      </c>
      <c r="EH58">
        <v>3309.4118157800076</v>
      </c>
      <c r="EI58">
        <v>3293.2551184878316</v>
      </c>
      <c r="EJ58">
        <v>3285.7835321916828</v>
      </c>
      <c r="EK58">
        <v>3274.9856264421896</v>
      </c>
      <c r="EL58">
        <v>3256.4805508773834</v>
      </c>
      <c r="EM58">
        <v>3119.9431104599007</v>
      </c>
      <c r="EN58">
        <v>2987.1460718380476</v>
      </c>
      <c r="EO58">
        <v>2879.5661981787184</v>
      </c>
      <c r="EP58">
        <v>2805.5617142557394</v>
      </c>
      <c r="EQ58">
        <v>2820.7328343898153</v>
      </c>
      <c r="ER58">
        <v>2886.5344420081447</v>
      </c>
      <c r="ES58">
        <v>3599.6869961354387</v>
      </c>
      <c r="ET58">
        <v>3505.1590614467204</v>
      </c>
      <c r="EU58">
        <v>3347.571817100119</v>
      </c>
      <c r="EV58">
        <v>3198.2019408433353</v>
      </c>
      <c r="EW58">
        <v>3226.6852670688122</v>
      </c>
      <c r="EX58">
        <v>3086.5697735100721</v>
      </c>
      <c r="EY58">
        <v>3147.7003577487644</v>
      </c>
      <c r="EZ58">
        <v>2725.1169452427771</v>
      </c>
      <c r="FA58">
        <v>2679.8119855259538</v>
      </c>
      <c r="FB58">
        <v>2998.6657408175111</v>
      </c>
      <c r="FC58">
        <v>2932.7684971098265</v>
      </c>
      <c r="FD58">
        <v>3084.0607366468271</v>
      </c>
      <c r="FE58">
        <v>3158.9705555650489</v>
      </c>
      <c r="FF58">
        <v>3059.6571737832187</v>
      </c>
      <c r="FG58">
        <v>3162.2566304108054</v>
      </c>
      <c r="FH58">
        <v>3214.692354409879</v>
      </c>
      <c r="FI58">
        <v>3241.0948013431062</v>
      </c>
      <c r="FJ58">
        <v>3262.5528514509992</v>
      </c>
      <c r="FK58">
        <v>3467.2618585728696</v>
      </c>
      <c r="FL58">
        <v>3245.8315166409029</v>
      </c>
      <c r="FM58">
        <v>3352.4748731278623</v>
      </c>
      <c r="FN58">
        <v>3298.3779492627573</v>
      </c>
      <c r="FO58">
        <v>3331.5683031962481</v>
      </c>
      <c r="FP58">
        <v>3581.5447588187258</v>
      </c>
      <c r="FQ58">
        <v>3479.5826186392223</v>
      </c>
      <c r="FR58">
        <v>3369.3055917339589</v>
      </c>
      <c r="FS58">
        <v>3379.4775096148487</v>
      </c>
      <c r="FT58">
        <v>3384.3825656884446</v>
      </c>
      <c r="FU58">
        <v>3425.8601981203965</v>
      </c>
      <c r="FV58">
        <v>3446.6403956194677</v>
      </c>
      <c r="FW58">
        <v>3517.0456602140384</v>
      </c>
      <c r="FX58">
        <v>3612.0243511503581</v>
      </c>
      <c r="FY58">
        <v>3516.1221513131804</v>
      </c>
      <c r="FZ58">
        <v>3354.9164972314929</v>
      </c>
      <c r="GA58">
        <v>3132.6224675742315</v>
      </c>
      <c r="GB58">
        <v>3209.9433036477722</v>
      </c>
      <c r="GC58">
        <v>3375.9094930750116</v>
      </c>
      <c r="GD58">
        <v>3289.0599809772912</v>
      </c>
      <c r="GE58">
        <v>3320.435263477113</v>
      </c>
      <c r="GF58">
        <v>3320.8724968402503</v>
      </c>
      <c r="GG58">
        <v>3275.8720874542014</v>
      </c>
      <c r="GH58">
        <v>3308.0378962630989</v>
      </c>
      <c r="GI58">
        <v>3432.049828799898</v>
      </c>
      <c r="GJ58">
        <v>3348.5564044629755</v>
      </c>
      <c r="GK58">
        <v>3239.0909030447328</v>
      </c>
      <c r="GL58">
        <v>3316.5347821994214</v>
      </c>
      <c r="GM58">
        <v>3348.2479135797776</v>
      </c>
      <c r="GN58">
        <v>3353.7039511782264</v>
      </c>
      <c r="GO58">
        <v>3446.8051732766171</v>
      </c>
      <c r="GP58">
        <v>3414.7260373746203</v>
      </c>
      <c r="GQ58">
        <v>3407.7037794883454</v>
      </c>
      <c r="GR58">
        <v>3470.6937601416139</v>
      </c>
      <c r="GS58">
        <v>3440.1502169413261</v>
      </c>
      <c r="GT58">
        <v>3453.1399778470204</v>
      </c>
      <c r="GU58">
        <v>3737.9291906241742</v>
      </c>
      <c r="GV58">
        <v>3480.4630112403147</v>
      </c>
      <c r="GW58">
        <v>3387.7119731824641</v>
      </c>
      <c r="GX58">
        <v>3575.5758645253209</v>
      </c>
      <c r="GY58">
        <v>4234.8663858923201</v>
      </c>
      <c r="GZ58">
        <v>3546.8092225109904</v>
      </c>
      <c r="HA58">
        <v>3578.4913096200485</v>
      </c>
      <c r="HB58">
        <v>3791.712070723398</v>
      </c>
      <c r="HC58">
        <v>3914.9021385093806</v>
      </c>
      <c r="HD58">
        <v>3856.1694563338788</v>
      </c>
      <c r="HE58">
        <v>3796.3541666666665</v>
      </c>
      <c r="HF58">
        <v>3800.4054775031127</v>
      </c>
      <c r="HG58">
        <v>3794.939500116795</v>
      </c>
      <c r="HH58">
        <v>3615.4247291149986</v>
      </c>
      <c r="HI58">
        <v>3546.4246586011741</v>
      </c>
      <c r="HJ58">
        <v>3725.0017533752471</v>
      </c>
      <c r="HK58">
        <v>3685.9703531944842</v>
      </c>
      <c r="HL58">
        <v>3770.5147165434246</v>
      </c>
      <c r="HM58">
        <v>3704.9702179282604</v>
      </c>
      <c r="HN58">
        <v>3784.5532730048189</v>
      </c>
      <c r="HO58">
        <v>3741.3611207194745</v>
      </c>
      <c r="HP58">
        <v>3859.5411204481788</v>
      </c>
      <c r="HQ58">
        <v>3912.1887154918886</v>
      </c>
      <c r="HR58">
        <v>3931.1691780182873</v>
      </c>
      <c r="HS58">
        <v>3926.4928831731281</v>
      </c>
      <c r="HT58">
        <v>3530.7562761394956</v>
      </c>
      <c r="HU58">
        <v>3567.9064811269423</v>
      </c>
      <c r="HV58">
        <v>4272.1579885171259</v>
      </c>
      <c r="HW58">
        <v>3719.0080523402112</v>
      </c>
      <c r="HX58">
        <v>3815.6266889206804</v>
      </c>
      <c r="HY58">
        <v>3564.0780866998011</v>
      </c>
      <c r="HZ58">
        <v>3588.5450120670362</v>
      </c>
      <c r="IA58">
        <v>3580.4149744261986</v>
      </c>
      <c r="IB58">
        <v>3650.388191996683</v>
      </c>
      <c r="IC58">
        <v>3695.1313367279936</v>
      </c>
      <c r="ID58">
        <v>3710.8104350491535</v>
      </c>
      <c r="IE58">
        <v>3612.6275880906851</v>
      </c>
      <c r="IF58">
        <v>3654.298176635376</v>
      </c>
      <c r="IG58">
        <v>3922.7411373407967</v>
      </c>
      <c r="IH58">
        <v>3910.589062959385</v>
      </c>
      <c r="II58">
        <v>3905.1955007315337</v>
      </c>
      <c r="IJ58">
        <v>3837.4648959566912</v>
      </c>
      <c r="IK58">
        <v>3820.5100752487251</v>
      </c>
      <c r="IL58">
        <v>3725.7900937322961</v>
      </c>
      <c r="IM58">
        <v>3818.26307988191</v>
      </c>
      <c r="IN58">
        <v>3714.6281781023918</v>
      </c>
      <c r="IO58">
        <v>3716.4626484432129</v>
      </c>
      <c r="IP58">
        <v>3874.3589283024116</v>
      </c>
      <c r="IQ58">
        <v>4080.3247302041345</v>
      </c>
      <c r="IR58">
        <v>4151.7286250939151</v>
      </c>
      <c r="IS58">
        <v>4013.8848312911209</v>
      </c>
      <c r="IT58">
        <v>3729.324190521229</v>
      </c>
      <c r="IU58">
        <v>3594.5078892712113</v>
      </c>
      <c r="IV58">
        <v>4088.4768713954459</v>
      </c>
      <c r="IW58">
        <v>3692.8278453866892</v>
      </c>
      <c r="IX58">
        <v>3674.6271663696007</v>
      </c>
      <c r="IY58">
        <v>3689.7342921158961</v>
      </c>
      <c r="IZ58">
        <v>3832.9457829575927</v>
      </c>
      <c r="JA58">
        <v>3593.602294921875</v>
      </c>
      <c r="JB58">
        <v>3553.5223904977479</v>
      </c>
      <c r="JC58">
        <v>4012.1556314678992</v>
      </c>
      <c r="JD58">
        <v>3985.0109190634994</v>
      </c>
      <c r="JE58">
        <v>3751.2310986078646</v>
      </c>
      <c r="JF58">
        <v>3346.1704324495422</v>
      </c>
      <c r="JG58">
        <v>3262.3997532387416</v>
      </c>
      <c r="JH58">
        <v>3714.602808756712</v>
      </c>
      <c r="JI58">
        <v>3444.0000728544364</v>
      </c>
      <c r="JJ58">
        <v>3238.20673763377</v>
      </c>
      <c r="JK58">
        <v>3462.9656577079754</v>
      </c>
      <c r="JL58">
        <v>3513.1387274467238</v>
      </c>
      <c r="JM58">
        <v>3505.9062905317769</v>
      </c>
      <c r="JN58">
        <v>3418.7831987750551</v>
      </c>
      <c r="JO58">
        <v>3440.5277247830636</v>
      </c>
      <c r="JP58">
        <v>3474.1743881118882</v>
      </c>
      <c r="JQ58">
        <v>3196.5901105493185</v>
      </c>
      <c r="JR58">
        <v>3004.9490375618234</v>
      </c>
      <c r="JS58">
        <v>2876.472974174334</v>
      </c>
      <c r="JT58">
        <v>2978.8776510655866</v>
      </c>
      <c r="JU58">
        <v>3168.8342779862933</v>
      </c>
      <c r="JV58">
        <v>3158.789367929061</v>
      </c>
      <c r="JW58">
        <v>3331.2455141058226</v>
      </c>
      <c r="JX58">
        <v>3452.5013396030404</v>
      </c>
      <c r="JY58">
        <v>3444.2630359212053</v>
      </c>
      <c r="JZ58">
        <v>3463.897286133365</v>
      </c>
      <c r="KA58">
        <v>4035.0532007170532</v>
      </c>
      <c r="KB58">
        <v>3364.0102907708178</v>
      </c>
      <c r="KC58">
        <v>2932.6773628233018</v>
      </c>
      <c r="KD58">
        <v>3116.4318012984077</v>
      </c>
      <c r="KE58">
        <v>2873.3834439033953</v>
      </c>
      <c r="KF58">
        <v>3172.0871641365547</v>
      </c>
      <c r="KG58">
        <v>3648.2385287136044</v>
      </c>
      <c r="KH58">
        <v>3305.3101181277671</v>
      </c>
      <c r="KI58">
        <v>3478.7992942998208</v>
      </c>
      <c r="KJ58">
        <v>3579.2508347005978</v>
      </c>
      <c r="KK58">
        <v>3689.8283247514205</v>
      </c>
      <c r="KL58">
        <v>3766.4337550647269</v>
      </c>
      <c r="KM58">
        <v>3615.535732978421</v>
      </c>
      <c r="KN58">
        <v>3643.965372745171</v>
      </c>
      <c r="KO58">
        <v>3500.9934060471369</v>
      </c>
      <c r="KP58">
        <f t="shared" si="0"/>
        <v>3330.5566104453551</v>
      </c>
    </row>
    <row r="59" spans="1:302" x14ac:dyDescent="0.25">
      <c r="A59" t="s">
        <v>721</v>
      </c>
      <c r="B59">
        <v>3200.3132029392236</v>
      </c>
      <c r="C59">
        <v>2731.1050281102648</v>
      </c>
      <c r="D59">
        <v>2656.9281808405976</v>
      </c>
      <c r="E59">
        <v>3018.081125797713</v>
      </c>
      <c r="F59">
        <v>3375.7968104263555</v>
      </c>
      <c r="G59">
        <v>3407.4061279881562</v>
      </c>
      <c r="H59">
        <v>3440.7640989837873</v>
      </c>
      <c r="I59">
        <v>3345.9536538306938</v>
      </c>
      <c r="J59">
        <v>3418.129536380226</v>
      </c>
      <c r="K59">
        <v>3270.7768393955957</v>
      </c>
      <c r="L59">
        <v>3263.7017867628556</v>
      </c>
      <c r="M59">
        <v>3009.6230199128559</v>
      </c>
      <c r="N59">
        <v>3153.3319671291265</v>
      </c>
      <c r="O59">
        <v>3315.9464764713202</v>
      </c>
      <c r="P59">
        <v>3161.0816247795415</v>
      </c>
      <c r="Q59">
        <v>3286.9962897548953</v>
      </c>
      <c r="R59">
        <v>3361.273752598162</v>
      </c>
      <c r="S59">
        <v>3217.1178911428997</v>
      </c>
      <c r="T59">
        <v>3147.6647544901998</v>
      </c>
      <c r="U59">
        <v>3223.5495985659463</v>
      </c>
      <c r="V59">
        <v>3169.249027288849</v>
      </c>
      <c r="W59">
        <v>3104.530158256196</v>
      </c>
      <c r="X59">
        <v>2719.9163696743885</v>
      </c>
      <c r="Y59">
        <v>2661.3773211290945</v>
      </c>
      <c r="Z59">
        <v>2854.4172760101328</v>
      </c>
      <c r="AA59">
        <v>2963.7854415783249</v>
      </c>
      <c r="AB59">
        <v>3310.582321061484</v>
      </c>
      <c r="AC59">
        <v>3323.8999079526393</v>
      </c>
      <c r="AD59">
        <v>3398.8210019109702</v>
      </c>
      <c r="AE59">
        <v>3367.4725353117424</v>
      </c>
      <c r="AF59">
        <v>3375.3199389507731</v>
      </c>
      <c r="AG59">
        <v>3310.4332747284507</v>
      </c>
      <c r="AH59">
        <v>3431.3822301729274</v>
      </c>
      <c r="AI59">
        <v>3392.4906004264194</v>
      </c>
      <c r="AJ59">
        <v>3077.0280838126282</v>
      </c>
      <c r="AK59">
        <v>2652.9193243076415</v>
      </c>
      <c r="AL59">
        <v>2622.3891042454911</v>
      </c>
      <c r="AM59">
        <v>2822.0748348621955</v>
      </c>
      <c r="AN59">
        <v>3243.2916620924361</v>
      </c>
      <c r="AO59">
        <v>3518.3574550702369</v>
      </c>
      <c r="AP59">
        <v>3478.3049841562542</v>
      </c>
      <c r="AQ59">
        <v>3489.2576679794729</v>
      </c>
      <c r="AR59">
        <v>3471.0092082504325</v>
      </c>
      <c r="AS59">
        <v>3472.812120045392</v>
      </c>
      <c r="AT59">
        <v>3324.9645373105768</v>
      </c>
      <c r="AU59">
        <v>3465.3884132304829</v>
      </c>
      <c r="AV59">
        <v>3551.6323805227798</v>
      </c>
      <c r="AW59">
        <v>3234.3387754592959</v>
      </c>
      <c r="AX59">
        <v>3210.5836419256157</v>
      </c>
      <c r="AY59">
        <v>3285.9619997659729</v>
      </c>
      <c r="AZ59">
        <v>3493.3945313386757</v>
      </c>
      <c r="BA59">
        <v>3446.8023914411579</v>
      </c>
      <c r="BB59">
        <v>3475.0751251241113</v>
      </c>
      <c r="BC59">
        <v>3377.7453718664883</v>
      </c>
      <c r="BD59">
        <v>3519.2804885074024</v>
      </c>
      <c r="BE59">
        <v>3512.8572338320159</v>
      </c>
      <c r="BF59">
        <v>3515.5933423981469</v>
      </c>
      <c r="BG59">
        <v>3577.1416110775212</v>
      </c>
      <c r="BH59">
        <v>3511.5754129599623</v>
      </c>
      <c r="BI59">
        <v>3396.7077130687812</v>
      </c>
      <c r="BJ59">
        <v>3138.1459429132478</v>
      </c>
      <c r="BK59">
        <v>3165.0796034845298</v>
      </c>
      <c r="BL59">
        <v>2485.778080636002</v>
      </c>
      <c r="BM59">
        <v>2576.5763390015459</v>
      </c>
      <c r="BN59">
        <v>2858.2052101915115</v>
      </c>
      <c r="BO59">
        <v>2908.1244149434087</v>
      </c>
      <c r="BP59">
        <v>3004.4041032907726</v>
      </c>
      <c r="BQ59">
        <v>2984.5294599018007</v>
      </c>
      <c r="BR59">
        <v>3102.4677055566949</v>
      </c>
      <c r="BS59">
        <v>3324.4665576260295</v>
      </c>
      <c r="BT59">
        <v>3265.0219894188231</v>
      </c>
      <c r="BU59">
        <v>3126.4052461775846</v>
      </c>
      <c r="BV59">
        <v>2812.8957612848321</v>
      </c>
      <c r="BW59">
        <v>2895.3521791930916</v>
      </c>
      <c r="BX59">
        <v>2813.4664836180268</v>
      </c>
      <c r="BY59">
        <v>3416.7809898762653</v>
      </c>
      <c r="BZ59">
        <v>3211.7201945239485</v>
      </c>
      <c r="CA59">
        <v>3288.2382316222365</v>
      </c>
      <c r="CB59">
        <v>3131.619519572233</v>
      </c>
      <c r="CC59">
        <v>3255.4070962321462</v>
      </c>
      <c r="CD59">
        <v>3266.7928366100305</v>
      </c>
      <c r="CE59">
        <v>3244.8173341114107</v>
      </c>
      <c r="CF59">
        <v>3152.5717408906885</v>
      </c>
      <c r="CG59">
        <v>3025.5996378424911</v>
      </c>
      <c r="CH59">
        <v>2919.2221587558961</v>
      </c>
      <c r="CI59">
        <v>2995.3489277451499</v>
      </c>
      <c r="CJ59">
        <v>2892.7510909919883</v>
      </c>
      <c r="CK59">
        <v>2985.8908243682763</v>
      </c>
      <c r="CL59">
        <v>3186.9071019296489</v>
      </c>
      <c r="CM59">
        <v>3084.1636326566277</v>
      </c>
      <c r="CN59">
        <v>3097.0243084046415</v>
      </c>
      <c r="CO59">
        <v>3224.6166262001984</v>
      </c>
      <c r="CP59">
        <v>3266.1800912160797</v>
      </c>
      <c r="CQ59">
        <v>3145.8980242286525</v>
      </c>
      <c r="CR59">
        <v>3202.4946693483753</v>
      </c>
      <c r="CS59">
        <v>2988.2649018232819</v>
      </c>
      <c r="CT59">
        <v>2948.9773679798827</v>
      </c>
      <c r="CU59">
        <v>2873.5317285203655</v>
      </c>
      <c r="CV59">
        <v>3016.5620330012453</v>
      </c>
      <c r="CW59">
        <v>3238.5268583830712</v>
      </c>
      <c r="CX59">
        <v>3273.5107794163341</v>
      </c>
      <c r="CY59">
        <v>3464.0069080274302</v>
      </c>
      <c r="CZ59">
        <v>3312.8082924808396</v>
      </c>
      <c r="DA59">
        <v>3135.9867917690171</v>
      </c>
      <c r="DB59">
        <v>3116.411893291749</v>
      </c>
      <c r="DC59">
        <v>3093.4845440494591</v>
      </c>
      <c r="DD59">
        <v>3055.33858539218</v>
      </c>
      <c r="DE59">
        <v>3137.2775899377875</v>
      </c>
      <c r="DF59">
        <v>2749.1334642183469</v>
      </c>
      <c r="DG59">
        <v>2722.1919431279621</v>
      </c>
      <c r="DH59">
        <v>2597.114747436859</v>
      </c>
      <c r="DI59">
        <v>3197.5277685144806</v>
      </c>
      <c r="DJ59">
        <v>3077.8846241718074</v>
      </c>
      <c r="DK59">
        <v>3136.582983867921</v>
      </c>
      <c r="DL59">
        <v>3176.3352700834253</v>
      </c>
      <c r="DM59">
        <v>3165.2343281450808</v>
      </c>
      <c r="DN59">
        <v>3153.9583149342047</v>
      </c>
      <c r="DO59">
        <v>2886.6794440800268</v>
      </c>
      <c r="DP59">
        <v>2955.4394305969727</v>
      </c>
      <c r="DQ59">
        <v>3042.3951630265769</v>
      </c>
      <c r="DR59">
        <v>2844.5823967406577</v>
      </c>
      <c r="DS59">
        <v>2729.173324914394</v>
      </c>
      <c r="DT59">
        <v>2714.1680168016801</v>
      </c>
      <c r="DU59">
        <v>3243.7719949046009</v>
      </c>
      <c r="DV59">
        <v>3261.748642402416</v>
      </c>
      <c r="DW59">
        <v>3240.860488721235</v>
      </c>
      <c r="DX59">
        <v>3278.4566002868487</v>
      </c>
      <c r="DY59">
        <v>3368.0620835016152</v>
      </c>
      <c r="DZ59">
        <v>3306.4818461709147</v>
      </c>
      <c r="EA59">
        <v>3099.0911388140162</v>
      </c>
      <c r="EB59">
        <v>3018.9680172768412</v>
      </c>
      <c r="EC59">
        <v>2847.6518894912679</v>
      </c>
      <c r="ED59">
        <v>2756.7927049391692</v>
      </c>
      <c r="EE59">
        <v>3024.6340551617195</v>
      </c>
      <c r="EF59">
        <v>2842.345767575323</v>
      </c>
      <c r="EG59">
        <v>3296.2657381389818</v>
      </c>
      <c r="EH59">
        <v>3309.4118157800076</v>
      </c>
      <c r="EI59">
        <v>3293.2551184878316</v>
      </c>
      <c r="EJ59">
        <v>3285.7835321916828</v>
      </c>
      <c r="EK59">
        <v>3274.9856264421896</v>
      </c>
      <c r="EL59">
        <v>3256.4805508773834</v>
      </c>
      <c r="EM59">
        <v>3119.9431104599007</v>
      </c>
      <c r="EN59">
        <v>2987.1460718380476</v>
      </c>
      <c r="EO59">
        <v>2879.5661981787184</v>
      </c>
      <c r="EP59">
        <v>2805.5617142557394</v>
      </c>
      <c r="EQ59">
        <v>2820.7328343898153</v>
      </c>
      <c r="ER59">
        <v>2886.5344420081447</v>
      </c>
      <c r="ES59">
        <v>3599.6869961354387</v>
      </c>
      <c r="ET59">
        <v>3505.1590614467204</v>
      </c>
      <c r="EU59">
        <v>3347.571817100119</v>
      </c>
      <c r="EV59">
        <v>3198.2019408433353</v>
      </c>
      <c r="EW59">
        <v>3226.6852670688122</v>
      </c>
      <c r="EX59">
        <v>3086.5697735100721</v>
      </c>
      <c r="EY59">
        <v>3147.7003577487644</v>
      </c>
      <c r="EZ59">
        <v>2725.1169452427771</v>
      </c>
      <c r="FA59">
        <v>2679.8119855259538</v>
      </c>
      <c r="FB59">
        <v>2998.6657408175111</v>
      </c>
      <c r="FC59">
        <v>2932.7684971098265</v>
      </c>
      <c r="FD59">
        <v>3084.0607366468271</v>
      </c>
      <c r="FE59">
        <v>3158.9705555650489</v>
      </c>
      <c r="FF59">
        <v>3059.6571737832187</v>
      </c>
      <c r="FG59">
        <v>3162.2566304108054</v>
      </c>
      <c r="FH59">
        <v>3214.692354409879</v>
      </c>
      <c r="FI59">
        <v>3241.0948013431062</v>
      </c>
      <c r="FJ59">
        <v>3262.5528514509992</v>
      </c>
      <c r="FK59">
        <v>3467.2618585728696</v>
      </c>
      <c r="FL59">
        <v>3245.8315166409029</v>
      </c>
      <c r="FM59">
        <v>3352.4748731278623</v>
      </c>
      <c r="FN59">
        <v>3298.3779492627573</v>
      </c>
      <c r="FO59">
        <v>3331.5683031962481</v>
      </c>
      <c r="FP59">
        <v>3581.5447588187258</v>
      </c>
      <c r="FQ59">
        <v>3479.5826186392223</v>
      </c>
      <c r="FR59">
        <v>3369.3055917339589</v>
      </c>
      <c r="FS59">
        <v>3379.4775096148487</v>
      </c>
      <c r="FT59">
        <v>3384.3825656884446</v>
      </c>
      <c r="FU59">
        <v>3425.8601981203965</v>
      </c>
      <c r="FV59">
        <v>3446.6403956194677</v>
      </c>
      <c r="FW59">
        <v>3517.0456602140384</v>
      </c>
      <c r="FX59">
        <v>3612.0243511503581</v>
      </c>
      <c r="FY59">
        <v>3516.1221513131804</v>
      </c>
      <c r="FZ59">
        <v>3354.9164972314929</v>
      </c>
      <c r="GA59">
        <v>3132.6224675742315</v>
      </c>
      <c r="GB59">
        <v>3209.9433036477722</v>
      </c>
      <c r="GC59">
        <v>3375.9094930750116</v>
      </c>
      <c r="GD59">
        <v>3289.0599809772912</v>
      </c>
      <c r="GE59">
        <v>3320.435263477113</v>
      </c>
      <c r="GF59">
        <v>3320.8724968402503</v>
      </c>
      <c r="GG59">
        <v>3275.8720874542014</v>
      </c>
      <c r="GH59">
        <v>3308.0378962630989</v>
      </c>
      <c r="GI59">
        <v>3432.049828799898</v>
      </c>
      <c r="GJ59">
        <v>3348.5564044629755</v>
      </c>
      <c r="GK59">
        <v>3239.0909030447328</v>
      </c>
      <c r="GL59">
        <v>3316.5347821994214</v>
      </c>
      <c r="GM59">
        <v>3348.2479135797776</v>
      </c>
      <c r="GN59">
        <v>3353.7039511782264</v>
      </c>
      <c r="GO59">
        <v>3446.8051732766171</v>
      </c>
      <c r="GP59">
        <v>3414.7260373746203</v>
      </c>
      <c r="GQ59">
        <v>3407.7037794883454</v>
      </c>
      <c r="GR59">
        <v>3470.6937601416139</v>
      </c>
      <c r="GS59">
        <v>3440.1502169413261</v>
      </c>
      <c r="GT59">
        <v>3453.1399778470204</v>
      </c>
      <c r="GU59">
        <v>3737.9291906241742</v>
      </c>
      <c r="GV59">
        <v>3480.4630112403147</v>
      </c>
      <c r="GW59">
        <v>3387.7119731824641</v>
      </c>
      <c r="GX59">
        <v>3575.5758645253209</v>
      </c>
      <c r="GY59">
        <v>4234.8663858923201</v>
      </c>
      <c r="GZ59">
        <v>3546.8092225109904</v>
      </c>
      <c r="HA59">
        <v>3578.4913096200485</v>
      </c>
      <c r="HB59">
        <v>3791.712070723398</v>
      </c>
      <c r="HC59">
        <v>3914.9021385093806</v>
      </c>
      <c r="HD59">
        <v>3856.1694563338788</v>
      </c>
      <c r="HE59">
        <v>3796.3541666666665</v>
      </c>
      <c r="HF59">
        <v>3800.4054775031127</v>
      </c>
      <c r="HG59">
        <v>3794.939500116795</v>
      </c>
      <c r="HH59">
        <v>3615.4247291149986</v>
      </c>
      <c r="HI59">
        <v>3546.4246586011741</v>
      </c>
      <c r="HJ59">
        <v>3725.0017533752471</v>
      </c>
      <c r="HK59">
        <v>3685.9703531944842</v>
      </c>
      <c r="HL59">
        <v>3770.5147165434246</v>
      </c>
      <c r="HM59">
        <v>3704.9702179282604</v>
      </c>
      <c r="HN59">
        <v>3784.5532730048189</v>
      </c>
      <c r="HO59">
        <v>3741.3611207194745</v>
      </c>
      <c r="HP59">
        <v>3859.5411204481788</v>
      </c>
      <c r="HQ59">
        <v>3912.1887154918886</v>
      </c>
      <c r="HR59">
        <v>3931.1691780182873</v>
      </c>
      <c r="HS59">
        <v>3926.4928831731281</v>
      </c>
      <c r="HT59">
        <v>3530.7562761394956</v>
      </c>
      <c r="HU59">
        <v>3567.9064811269423</v>
      </c>
      <c r="HV59">
        <v>4272.1579885171259</v>
      </c>
      <c r="HW59">
        <v>3719.0080523402112</v>
      </c>
      <c r="HX59">
        <v>3815.6266889206804</v>
      </c>
      <c r="HY59">
        <v>3564.0780866998011</v>
      </c>
      <c r="HZ59">
        <v>3588.5450120670362</v>
      </c>
      <c r="IA59">
        <v>3580.4149744261986</v>
      </c>
      <c r="IB59">
        <v>3650.388191996683</v>
      </c>
      <c r="IC59">
        <v>3695.1313367279936</v>
      </c>
      <c r="ID59">
        <v>3710.8104350491535</v>
      </c>
      <c r="IE59">
        <v>3612.6275880906851</v>
      </c>
      <c r="IF59">
        <v>3654.298176635376</v>
      </c>
      <c r="IG59">
        <v>3922.7411373407967</v>
      </c>
      <c r="IH59">
        <v>3910.589062959385</v>
      </c>
      <c r="II59">
        <v>3905.1955007315337</v>
      </c>
      <c r="IJ59">
        <v>3837.4648959566912</v>
      </c>
      <c r="IK59">
        <v>3820.5100752487251</v>
      </c>
      <c r="IL59">
        <v>3725.7900937322961</v>
      </c>
      <c r="IM59">
        <v>3818.26307988191</v>
      </c>
      <c r="IN59">
        <v>3714.6281781023918</v>
      </c>
      <c r="IO59">
        <v>3716.4626484432129</v>
      </c>
      <c r="IP59">
        <v>3874.3589283024116</v>
      </c>
      <c r="IQ59">
        <v>4080.3247302041345</v>
      </c>
      <c r="IR59">
        <v>4151.7286250939151</v>
      </c>
      <c r="IS59">
        <v>4013.8848312911209</v>
      </c>
      <c r="IT59">
        <v>3729.324190521229</v>
      </c>
      <c r="IU59">
        <v>3594.5078892712113</v>
      </c>
      <c r="IV59">
        <v>4088.4768713954459</v>
      </c>
      <c r="IW59">
        <v>3692.8278453866892</v>
      </c>
      <c r="IX59">
        <v>3674.6271663696007</v>
      </c>
      <c r="IY59">
        <v>3689.7342921158961</v>
      </c>
      <c r="IZ59">
        <v>3832.9457829575927</v>
      </c>
      <c r="JA59">
        <v>3593.602294921875</v>
      </c>
      <c r="JB59">
        <v>3553.5223904977479</v>
      </c>
      <c r="JC59">
        <v>4012.1556314678992</v>
      </c>
      <c r="JD59">
        <v>3985.0109190634994</v>
      </c>
      <c r="JE59">
        <v>3751.2310986078646</v>
      </c>
      <c r="JF59">
        <v>3346.1704324495422</v>
      </c>
      <c r="JG59">
        <v>3262.3997532387416</v>
      </c>
      <c r="JH59">
        <v>3714.602808756712</v>
      </c>
      <c r="JI59">
        <v>3444.0000728544364</v>
      </c>
      <c r="JJ59">
        <v>3238.20673763377</v>
      </c>
      <c r="JK59">
        <v>3462.9656577079754</v>
      </c>
      <c r="JL59">
        <v>3513.1387274467238</v>
      </c>
      <c r="JM59">
        <v>3505.9062905317769</v>
      </c>
      <c r="JN59">
        <v>3418.7831987750551</v>
      </c>
      <c r="JO59">
        <v>3440.5277247830636</v>
      </c>
      <c r="JP59">
        <v>3474.1743881118882</v>
      </c>
      <c r="JQ59">
        <v>3196.5901105493185</v>
      </c>
      <c r="JR59">
        <v>3004.9490375618234</v>
      </c>
      <c r="JS59">
        <v>2876.472974174334</v>
      </c>
      <c r="JT59">
        <v>2978.8776510655866</v>
      </c>
      <c r="JU59">
        <v>3168.8342779862933</v>
      </c>
      <c r="JV59">
        <v>3158.789367929061</v>
      </c>
      <c r="JW59">
        <v>3331.2455141058226</v>
      </c>
      <c r="JX59">
        <v>3452.5013396030404</v>
      </c>
      <c r="JY59">
        <v>3444.2630359212053</v>
      </c>
      <c r="JZ59">
        <v>3463.897286133365</v>
      </c>
      <c r="KA59">
        <v>4035.0532007170532</v>
      </c>
      <c r="KB59">
        <v>3364.0102907708178</v>
      </c>
      <c r="KC59">
        <v>2932.6773628233018</v>
      </c>
      <c r="KD59">
        <v>3116.4318012984077</v>
      </c>
      <c r="KE59">
        <v>2873.3834439033953</v>
      </c>
      <c r="KF59">
        <v>3172.0871641365547</v>
      </c>
      <c r="KG59">
        <v>3648.2385287136044</v>
      </c>
      <c r="KH59">
        <v>3305.3101181277671</v>
      </c>
      <c r="KI59">
        <v>3478.7992942998208</v>
      </c>
      <c r="KJ59">
        <v>3579.2508347005978</v>
      </c>
      <c r="KK59">
        <v>3689.8283247514205</v>
      </c>
      <c r="KL59">
        <v>3766.4337550647269</v>
      </c>
      <c r="KM59">
        <v>3615.535732978421</v>
      </c>
      <c r="KN59">
        <v>3643.965372745171</v>
      </c>
      <c r="KO59">
        <v>3500.9934060471369</v>
      </c>
      <c r="KP59">
        <f t="shared" si="0"/>
        <v>3330.5566104453551</v>
      </c>
    </row>
    <row r="60" spans="1:302" x14ac:dyDescent="0.25">
      <c r="A60" t="s">
        <v>722</v>
      </c>
      <c r="B60">
        <v>3200.3132029392236</v>
      </c>
      <c r="C60">
        <v>2731.1050281102648</v>
      </c>
      <c r="D60">
        <v>2656.9281808405976</v>
      </c>
      <c r="E60">
        <v>3018.081125797713</v>
      </c>
      <c r="F60">
        <v>3375.7968104263555</v>
      </c>
      <c r="G60">
        <v>3407.4061279881562</v>
      </c>
      <c r="H60">
        <v>3440.7640989837873</v>
      </c>
      <c r="I60">
        <v>3345.9536538306938</v>
      </c>
      <c r="J60">
        <v>3418.129536380226</v>
      </c>
      <c r="K60">
        <v>3270.7768393955957</v>
      </c>
      <c r="L60">
        <v>3263.7017867628556</v>
      </c>
      <c r="M60">
        <v>3009.6230199128559</v>
      </c>
      <c r="N60">
        <v>3153.3319671291265</v>
      </c>
      <c r="O60">
        <v>3315.9464764713202</v>
      </c>
      <c r="P60">
        <v>3161.0816247795415</v>
      </c>
      <c r="Q60">
        <v>3286.9962897548953</v>
      </c>
      <c r="R60">
        <v>3361.273752598162</v>
      </c>
      <c r="S60">
        <v>3217.1178911428997</v>
      </c>
      <c r="T60">
        <v>3147.6647544901998</v>
      </c>
      <c r="U60">
        <v>3223.5495985659463</v>
      </c>
      <c r="V60">
        <v>3169.249027288849</v>
      </c>
      <c r="W60">
        <v>3104.530158256196</v>
      </c>
      <c r="X60">
        <v>2719.9163696743885</v>
      </c>
      <c r="Y60">
        <v>2661.3773211290945</v>
      </c>
      <c r="Z60">
        <v>2854.4172760101328</v>
      </c>
      <c r="AA60">
        <v>2963.7854415783249</v>
      </c>
      <c r="AB60">
        <v>3310.582321061484</v>
      </c>
      <c r="AC60">
        <v>3323.8999079526393</v>
      </c>
      <c r="AD60">
        <v>3398.8210019109702</v>
      </c>
      <c r="AE60">
        <v>3367.4725353117424</v>
      </c>
      <c r="AF60">
        <v>3375.3199389507731</v>
      </c>
      <c r="AG60">
        <v>3310.4332747284507</v>
      </c>
      <c r="AH60">
        <v>3431.3822301729274</v>
      </c>
      <c r="AI60">
        <v>3392.4906004264194</v>
      </c>
      <c r="AJ60">
        <v>3077.0280838126282</v>
      </c>
      <c r="AK60">
        <v>2652.9193243076415</v>
      </c>
      <c r="AL60">
        <v>2622.3891042454911</v>
      </c>
      <c r="AM60">
        <v>2822.0748348621955</v>
      </c>
      <c r="AN60">
        <v>3243.2916620924361</v>
      </c>
      <c r="AO60">
        <v>3518.3574550702369</v>
      </c>
      <c r="AP60">
        <v>3478.3049841562542</v>
      </c>
      <c r="AQ60">
        <v>3489.2576679794729</v>
      </c>
      <c r="AR60">
        <v>3471.0092082504325</v>
      </c>
      <c r="AS60">
        <v>3472.812120045392</v>
      </c>
      <c r="AT60">
        <v>3324.9645373105768</v>
      </c>
      <c r="AU60">
        <v>3465.3884132304829</v>
      </c>
      <c r="AV60">
        <v>3551.6323805227798</v>
      </c>
      <c r="AW60">
        <v>3234.3387754592959</v>
      </c>
      <c r="AX60">
        <v>3210.5836419256157</v>
      </c>
      <c r="AY60">
        <v>3285.9619997659729</v>
      </c>
      <c r="AZ60">
        <v>3493.3945313386757</v>
      </c>
      <c r="BA60">
        <v>3446.8023914411579</v>
      </c>
      <c r="BB60">
        <v>3475.0751251241113</v>
      </c>
      <c r="BC60">
        <v>3377.7453718664883</v>
      </c>
      <c r="BD60">
        <v>3519.2804885074024</v>
      </c>
      <c r="BE60">
        <v>3512.8572338320159</v>
      </c>
      <c r="BF60">
        <v>3515.5933423981469</v>
      </c>
      <c r="BG60">
        <v>3577.1416110775212</v>
      </c>
      <c r="BH60">
        <v>3511.5754129599623</v>
      </c>
      <c r="BI60">
        <v>3396.7077130687812</v>
      </c>
      <c r="BJ60">
        <v>3138.1459429132478</v>
      </c>
      <c r="BK60">
        <v>3165.0796034845298</v>
      </c>
      <c r="BL60">
        <v>2485.778080636002</v>
      </c>
      <c r="BM60">
        <v>2576.5763390015459</v>
      </c>
      <c r="BN60">
        <v>2858.2052101915115</v>
      </c>
      <c r="BO60">
        <v>2908.1244149434087</v>
      </c>
      <c r="BP60">
        <v>3004.4041032907726</v>
      </c>
      <c r="BQ60">
        <v>2984.5294599018007</v>
      </c>
      <c r="BR60">
        <v>3102.4677055566949</v>
      </c>
      <c r="BS60">
        <v>3324.4665576260295</v>
      </c>
      <c r="BT60">
        <v>3265.0219894188231</v>
      </c>
      <c r="BU60">
        <v>3126.4052461775846</v>
      </c>
      <c r="BV60">
        <v>2812.8957612848321</v>
      </c>
      <c r="BW60">
        <v>2895.3521791930916</v>
      </c>
      <c r="BX60">
        <v>2813.4664836180268</v>
      </c>
      <c r="BY60">
        <v>3416.7809898762653</v>
      </c>
      <c r="BZ60">
        <v>3211.7201945239485</v>
      </c>
      <c r="CA60">
        <v>3288.2382316222365</v>
      </c>
      <c r="CB60">
        <v>3131.619519572233</v>
      </c>
      <c r="CC60">
        <v>3255.4070962321462</v>
      </c>
      <c r="CD60">
        <v>3266.7928366100305</v>
      </c>
      <c r="CE60">
        <v>3244.8173341114107</v>
      </c>
      <c r="CF60">
        <v>3152.5717408906885</v>
      </c>
      <c r="CG60">
        <v>3025.5996378424911</v>
      </c>
      <c r="CH60">
        <v>2919.2221587558961</v>
      </c>
      <c r="CI60">
        <v>2995.3489277451499</v>
      </c>
      <c r="CJ60">
        <v>2892.7510909919883</v>
      </c>
      <c r="CK60">
        <v>2985.8908243682763</v>
      </c>
      <c r="CL60">
        <v>3186.9071019296489</v>
      </c>
      <c r="CM60">
        <v>3084.1636326566277</v>
      </c>
      <c r="CN60">
        <v>3097.0243084046415</v>
      </c>
      <c r="CO60">
        <v>3224.6166262001984</v>
      </c>
      <c r="CP60">
        <v>3266.1800912160797</v>
      </c>
      <c r="CQ60">
        <v>3145.8980242286525</v>
      </c>
      <c r="CR60">
        <v>3202.4946693483753</v>
      </c>
      <c r="CS60">
        <v>2988.2649018232819</v>
      </c>
      <c r="CT60">
        <v>2948.9773679798827</v>
      </c>
      <c r="CU60">
        <v>2873.5317285203655</v>
      </c>
      <c r="CV60">
        <v>3016.5620330012453</v>
      </c>
      <c r="CW60">
        <v>3238.5268583830712</v>
      </c>
      <c r="CX60">
        <v>3273.5107794163341</v>
      </c>
      <c r="CY60">
        <v>3464.0069080274302</v>
      </c>
      <c r="CZ60">
        <v>3312.8082924808396</v>
      </c>
      <c r="DA60">
        <v>3135.9867917690171</v>
      </c>
      <c r="DB60">
        <v>3116.411893291749</v>
      </c>
      <c r="DC60">
        <v>3093.4845440494591</v>
      </c>
      <c r="DD60">
        <v>3055.33858539218</v>
      </c>
      <c r="DE60">
        <v>3137.2775899377875</v>
      </c>
      <c r="DF60">
        <v>2749.1334642183469</v>
      </c>
      <c r="DG60">
        <v>2722.1919431279621</v>
      </c>
      <c r="DH60">
        <v>2597.114747436859</v>
      </c>
      <c r="DI60">
        <v>3197.5277685144806</v>
      </c>
      <c r="DJ60">
        <v>3077.8846241718074</v>
      </c>
      <c r="DK60">
        <v>3136.582983867921</v>
      </c>
      <c r="DL60">
        <v>3176.3352700834253</v>
      </c>
      <c r="DM60">
        <v>3165.2343281450808</v>
      </c>
      <c r="DN60">
        <v>3153.9583149342047</v>
      </c>
      <c r="DO60">
        <v>2886.6794440800268</v>
      </c>
      <c r="DP60">
        <v>2955.4394305969727</v>
      </c>
      <c r="DQ60">
        <v>3042.3951630265769</v>
      </c>
      <c r="DR60">
        <v>2844.5823967406577</v>
      </c>
      <c r="DS60">
        <v>2729.173324914394</v>
      </c>
      <c r="DT60">
        <v>2714.1680168016801</v>
      </c>
      <c r="DU60">
        <v>3243.7719949046009</v>
      </c>
      <c r="DV60">
        <v>3261.748642402416</v>
      </c>
      <c r="DW60">
        <v>3240.860488721235</v>
      </c>
      <c r="DX60">
        <v>3278.4566002868487</v>
      </c>
      <c r="DY60">
        <v>3368.0620835016152</v>
      </c>
      <c r="DZ60">
        <v>3306.4818461709147</v>
      </c>
      <c r="EA60">
        <v>3099.0911388140162</v>
      </c>
      <c r="EB60">
        <v>3018.9680172768412</v>
      </c>
      <c r="EC60">
        <v>2847.6518894912679</v>
      </c>
      <c r="ED60">
        <v>2756.7927049391692</v>
      </c>
      <c r="EE60">
        <v>3024.6340551617195</v>
      </c>
      <c r="EF60">
        <v>2842.345767575323</v>
      </c>
      <c r="EG60">
        <v>3296.2657381389818</v>
      </c>
      <c r="EH60">
        <v>3309.4118157800076</v>
      </c>
      <c r="EI60">
        <v>3293.2551184878316</v>
      </c>
      <c r="EJ60">
        <v>3285.7835321916828</v>
      </c>
      <c r="EK60">
        <v>3274.9856264421896</v>
      </c>
      <c r="EL60">
        <v>3256.4805508773834</v>
      </c>
      <c r="EM60">
        <v>3119.9431104599007</v>
      </c>
      <c r="EN60">
        <v>2987.1460718380476</v>
      </c>
      <c r="EO60">
        <v>2879.5661981787184</v>
      </c>
      <c r="EP60">
        <v>2805.5617142557394</v>
      </c>
      <c r="EQ60">
        <v>2820.7328343898153</v>
      </c>
      <c r="ER60">
        <v>2886.5344420081447</v>
      </c>
      <c r="ES60">
        <v>3599.6869961354387</v>
      </c>
      <c r="ET60">
        <v>3505.1590614467204</v>
      </c>
      <c r="EU60">
        <v>3347.571817100119</v>
      </c>
      <c r="EV60">
        <v>3198.2019408433353</v>
      </c>
      <c r="EW60">
        <v>3226.6852670688122</v>
      </c>
      <c r="EX60">
        <v>3086.5697735100721</v>
      </c>
      <c r="EY60">
        <v>3147.7003577487644</v>
      </c>
      <c r="EZ60">
        <v>2725.1169452427771</v>
      </c>
      <c r="FA60">
        <v>2679.8119855259538</v>
      </c>
      <c r="FB60">
        <v>2998.6657408175111</v>
      </c>
      <c r="FC60">
        <v>2932.7684971098265</v>
      </c>
      <c r="FD60">
        <v>3084.0607366468271</v>
      </c>
      <c r="FE60">
        <v>3158.9705555650489</v>
      </c>
      <c r="FF60">
        <v>3059.6571737832187</v>
      </c>
      <c r="FG60">
        <v>3162.2566304108054</v>
      </c>
      <c r="FH60">
        <v>3214.692354409879</v>
      </c>
      <c r="FI60">
        <v>3241.0948013431062</v>
      </c>
      <c r="FJ60">
        <v>3262.5528514509992</v>
      </c>
      <c r="FK60">
        <v>3467.2618585728696</v>
      </c>
      <c r="FL60">
        <v>3245.8315166409029</v>
      </c>
      <c r="FM60">
        <v>3352.4748731278623</v>
      </c>
      <c r="FN60">
        <v>3298.3779492627573</v>
      </c>
      <c r="FO60">
        <v>3331.5683031962481</v>
      </c>
      <c r="FP60">
        <v>3581.5447588187258</v>
      </c>
      <c r="FQ60">
        <v>3479.5826186392223</v>
      </c>
      <c r="FR60">
        <v>3369.3055917339589</v>
      </c>
      <c r="FS60">
        <v>3379.4775096148487</v>
      </c>
      <c r="FT60">
        <v>3384.3825656884446</v>
      </c>
      <c r="FU60">
        <v>3425.8601981203965</v>
      </c>
      <c r="FV60">
        <v>3446.6403956194677</v>
      </c>
      <c r="FW60">
        <v>3517.0456602140384</v>
      </c>
      <c r="FX60">
        <v>3612.0243511503581</v>
      </c>
      <c r="FY60">
        <v>3516.1221513131804</v>
      </c>
      <c r="FZ60">
        <v>3354.9164972314929</v>
      </c>
      <c r="GA60">
        <v>3132.6224675742315</v>
      </c>
      <c r="GB60">
        <v>3209.9433036477722</v>
      </c>
      <c r="GC60">
        <v>3375.9094930750116</v>
      </c>
      <c r="GD60">
        <v>3289.0599809772912</v>
      </c>
      <c r="GE60">
        <v>3320.435263477113</v>
      </c>
      <c r="GF60">
        <v>3320.8724968402503</v>
      </c>
      <c r="GG60">
        <v>3275.8720874542014</v>
      </c>
      <c r="GH60">
        <v>3308.0378962630989</v>
      </c>
      <c r="GI60">
        <v>3432.049828799898</v>
      </c>
      <c r="GJ60">
        <v>3348.5564044629755</v>
      </c>
      <c r="GK60">
        <v>3239.0909030447328</v>
      </c>
      <c r="GL60">
        <v>3316.5347821994214</v>
      </c>
      <c r="GM60">
        <v>3348.2479135797776</v>
      </c>
      <c r="GN60">
        <v>3353.7039511782264</v>
      </c>
      <c r="GO60">
        <v>3446.8051732766171</v>
      </c>
      <c r="GP60">
        <v>3414.7260373746203</v>
      </c>
      <c r="GQ60">
        <v>3407.7037794883454</v>
      </c>
      <c r="GR60">
        <v>3470.6937601416139</v>
      </c>
      <c r="GS60">
        <v>3440.1502169413261</v>
      </c>
      <c r="GT60">
        <v>3453.1399778470204</v>
      </c>
      <c r="GU60">
        <v>3737.9291906241742</v>
      </c>
      <c r="GV60">
        <v>3480.4630112403147</v>
      </c>
      <c r="GW60">
        <v>3387.7119731824641</v>
      </c>
      <c r="GX60">
        <v>3575.5758645253209</v>
      </c>
      <c r="GY60">
        <v>4234.8663858923201</v>
      </c>
      <c r="GZ60">
        <v>3546.8092225109904</v>
      </c>
      <c r="HA60">
        <v>3578.4913096200485</v>
      </c>
      <c r="HB60">
        <v>3791.712070723398</v>
      </c>
      <c r="HC60">
        <v>3914.9021385093806</v>
      </c>
      <c r="HD60">
        <v>3856.1694563338788</v>
      </c>
      <c r="HE60">
        <v>3796.3541666666665</v>
      </c>
      <c r="HF60">
        <v>3800.4054775031127</v>
      </c>
      <c r="HG60">
        <v>3794.939500116795</v>
      </c>
      <c r="HH60">
        <v>3615.4247291149986</v>
      </c>
      <c r="HI60">
        <v>3546.4246586011741</v>
      </c>
      <c r="HJ60">
        <v>3725.0017533752471</v>
      </c>
      <c r="HK60">
        <v>3685.9703531944842</v>
      </c>
      <c r="HL60">
        <v>3770.5147165434246</v>
      </c>
      <c r="HM60">
        <v>3704.9702179282604</v>
      </c>
      <c r="HN60">
        <v>3784.5532730048189</v>
      </c>
      <c r="HO60">
        <v>3741.3611207194745</v>
      </c>
      <c r="HP60">
        <v>3859.5411204481788</v>
      </c>
      <c r="HQ60">
        <v>3912.1887154918886</v>
      </c>
      <c r="HR60">
        <v>3931.1691780182873</v>
      </c>
      <c r="HS60">
        <v>3926.4928831731281</v>
      </c>
      <c r="HT60">
        <v>3530.7562761394956</v>
      </c>
      <c r="HU60">
        <v>3567.9064811269423</v>
      </c>
      <c r="HV60">
        <v>4272.1579885171259</v>
      </c>
      <c r="HW60">
        <v>3719.0080523402112</v>
      </c>
      <c r="HX60">
        <v>3815.6266889206804</v>
      </c>
      <c r="HY60">
        <v>3564.0780866998011</v>
      </c>
      <c r="HZ60">
        <v>3588.5450120670362</v>
      </c>
      <c r="IA60">
        <v>3580.4149744261986</v>
      </c>
      <c r="IB60">
        <v>3650.388191996683</v>
      </c>
      <c r="IC60">
        <v>3695.1313367279936</v>
      </c>
      <c r="ID60">
        <v>3710.8104350491535</v>
      </c>
      <c r="IE60">
        <v>3612.6275880906851</v>
      </c>
      <c r="IF60">
        <v>3654.298176635376</v>
      </c>
      <c r="IG60">
        <v>3922.7411373407967</v>
      </c>
      <c r="IH60">
        <v>3910.589062959385</v>
      </c>
      <c r="II60">
        <v>3905.1955007315337</v>
      </c>
      <c r="IJ60">
        <v>3837.4648959566912</v>
      </c>
      <c r="IK60">
        <v>3820.5100752487251</v>
      </c>
      <c r="IL60">
        <v>3725.7900937322961</v>
      </c>
      <c r="IM60">
        <v>3818.26307988191</v>
      </c>
      <c r="IN60">
        <v>3714.6281781023918</v>
      </c>
      <c r="IO60">
        <v>3716.4626484432129</v>
      </c>
      <c r="IP60">
        <v>3874.3589283024116</v>
      </c>
      <c r="IQ60">
        <v>4080.3247302041345</v>
      </c>
      <c r="IR60">
        <v>4151.7286250939151</v>
      </c>
      <c r="IS60">
        <v>4013.8848312911209</v>
      </c>
      <c r="IT60">
        <v>3729.324190521229</v>
      </c>
      <c r="IU60">
        <v>3594.5078892712113</v>
      </c>
      <c r="IV60">
        <v>4088.4768713954459</v>
      </c>
      <c r="IW60">
        <v>3692.8278453866892</v>
      </c>
      <c r="IX60">
        <v>3674.6271663696007</v>
      </c>
      <c r="IY60">
        <v>3689.7342921158961</v>
      </c>
      <c r="IZ60">
        <v>3832.9457829575927</v>
      </c>
      <c r="JA60">
        <v>3593.602294921875</v>
      </c>
      <c r="JB60">
        <v>3553.5223904977479</v>
      </c>
      <c r="JC60">
        <v>4012.1556314678992</v>
      </c>
      <c r="JD60">
        <v>3985.0109190634994</v>
      </c>
      <c r="JE60">
        <v>3751.2310986078646</v>
      </c>
      <c r="JF60">
        <v>3346.1704324495422</v>
      </c>
      <c r="JG60">
        <v>3262.3997532387416</v>
      </c>
      <c r="JH60">
        <v>3714.602808756712</v>
      </c>
      <c r="JI60">
        <v>3444.0000728544364</v>
      </c>
      <c r="JJ60">
        <v>3238.20673763377</v>
      </c>
      <c r="JK60">
        <v>3462.9656577079754</v>
      </c>
      <c r="JL60">
        <v>3513.1387274467238</v>
      </c>
      <c r="JM60">
        <v>3505.9062905317769</v>
      </c>
      <c r="JN60">
        <v>3418.7831987750551</v>
      </c>
      <c r="JO60">
        <v>3440.5277247830636</v>
      </c>
      <c r="JP60">
        <v>3474.1743881118882</v>
      </c>
      <c r="JQ60">
        <v>3196.5901105493185</v>
      </c>
      <c r="JR60">
        <v>3004.9490375618234</v>
      </c>
      <c r="JS60">
        <v>2876.472974174334</v>
      </c>
      <c r="JT60">
        <v>2978.8776510655866</v>
      </c>
      <c r="JU60">
        <v>3168.8342779862933</v>
      </c>
      <c r="JV60">
        <v>3158.789367929061</v>
      </c>
      <c r="JW60">
        <v>3331.2455141058226</v>
      </c>
      <c r="JX60">
        <v>3452.5013396030404</v>
      </c>
      <c r="JY60">
        <v>3444.2630359212053</v>
      </c>
      <c r="JZ60">
        <v>3463.897286133365</v>
      </c>
      <c r="KA60">
        <v>4035.0532007170532</v>
      </c>
      <c r="KB60">
        <v>3364.0102907708178</v>
      </c>
      <c r="KC60">
        <v>2932.6773628233018</v>
      </c>
      <c r="KD60">
        <v>3116.4318012984077</v>
      </c>
      <c r="KE60">
        <v>2873.3834439033953</v>
      </c>
      <c r="KF60">
        <v>3172.0871641365547</v>
      </c>
      <c r="KG60">
        <v>3648.2385287136044</v>
      </c>
      <c r="KH60">
        <v>3305.3101181277671</v>
      </c>
      <c r="KI60">
        <v>3478.7992942998208</v>
      </c>
      <c r="KJ60">
        <v>3579.2508347005978</v>
      </c>
      <c r="KK60">
        <v>3689.8283247514205</v>
      </c>
      <c r="KL60">
        <v>3766.4337550647269</v>
      </c>
      <c r="KM60">
        <v>3615.535732978421</v>
      </c>
      <c r="KN60">
        <v>3643.965372745171</v>
      </c>
      <c r="KO60">
        <v>3500.9934060471369</v>
      </c>
      <c r="KP60">
        <f t="shared" si="0"/>
        <v>3330.5566104453551</v>
      </c>
    </row>
    <row r="61" spans="1:302" x14ac:dyDescent="0.25">
      <c r="A61" t="s">
        <v>723</v>
      </c>
      <c r="B61">
        <v>3200.3132029392236</v>
      </c>
      <c r="C61">
        <v>2731.1050281102648</v>
      </c>
      <c r="D61">
        <v>2656.9281808405976</v>
      </c>
      <c r="E61">
        <v>3018.081125797713</v>
      </c>
      <c r="F61">
        <v>3375.7968104263555</v>
      </c>
      <c r="G61">
        <v>3407.4061279881562</v>
      </c>
      <c r="H61">
        <v>3440.7640989837873</v>
      </c>
      <c r="I61">
        <v>3345.9536538306938</v>
      </c>
      <c r="J61">
        <v>3418.129536380226</v>
      </c>
      <c r="K61">
        <v>3270.7768393955957</v>
      </c>
      <c r="L61">
        <v>3263.7017867628556</v>
      </c>
      <c r="M61">
        <v>3009.6230199128559</v>
      </c>
      <c r="N61">
        <v>3153.3319671291265</v>
      </c>
      <c r="O61">
        <v>3315.9464764713202</v>
      </c>
      <c r="P61">
        <v>3161.0816247795415</v>
      </c>
      <c r="Q61">
        <v>3286.9962897548953</v>
      </c>
      <c r="R61">
        <v>3361.273752598162</v>
      </c>
      <c r="S61">
        <v>3217.1178911428997</v>
      </c>
      <c r="T61">
        <v>3147.6647544901998</v>
      </c>
      <c r="U61">
        <v>3223.5495985659463</v>
      </c>
      <c r="V61">
        <v>3169.249027288849</v>
      </c>
      <c r="W61">
        <v>3104.530158256196</v>
      </c>
      <c r="X61">
        <v>2719.9163696743885</v>
      </c>
      <c r="Y61">
        <v>2661.3773211290945</v>
      </c>
      <c r="Z61">
        <v>2854.4172760101328</v>
      </c>
      <c r="AA61">
        <v>2963.7854415783249</v>
      </c>
      <c r="AB61">
        <v>3310.582321061484</v>
      </c>
      <c r="AC61">
        <v>3323.8999079526393</v>
      </c>
      <c r="AD61">
        <v>3398.8210019109702</v>
      </c>
      <c r="AE61">
        <v>3367.4725353117424</v>
      </c>
      <c r="AF61">
        <v>3375.3199389507731</v>
      </c>
      <c r="AG61">
        <v>3310.4332747284507</v>
      </c>
      <c r="AH61">
        <v>3431.3822301729274</v>
      </c>
      <c r="AI61">
        <v>3392.4906004264194</v>
      </c>
      <c r="AJ61">
        <v>3077.0280838126282</v>
      </c>
      <c r="AK61">
        <v>2652.9193243076415</v>
      </c>
      <c r="AL61">
        <v>2622.3891042454911</v>
      </c>
      <c r="AM61">
        <v>2822.0748348621955</v>
      </c>
      <c r="AN61">
        <v>3243.2916620924361</v>
      </c>
      <c r="AO61">
        <v>3518.3574550702369</v>
      </c>
      <c r="AP61">
        <v>3478.3049841562542</v>
      </c>
      <c r="AQ61">
        <v>3489.2576679794729</v>
      </c>
      <c r="AR61">
        <v>3471.0092082504325</v>
      </c>
      <c r="AS61">
        <v>3472.812120045392</v>
      </c>
      <c r="AT61">
        <v>3324.9645373105768</v>
      </c>
      <c r="AU61">
        <v>3465.3884132304829</v>
      </c>
      <c r="AV61">
        <v>3551.6323805227798</v>
      </c>
      <c r="AW61">
        <v>3234.3387754592959</v>
      </c>
      <c r="AX61">
        <v>3210.5836419256157</v>
      </c>
      <c r="AY61">
        <v>3285.9619997659729</v>
      </c>
      <c r="AZ61">
        <v>3493.3945313386757</v>
      </c>
      <c r="BA61">
        <v>3446.8023914411579</v>
      </c>
      <c r="BB61">
        <v>3475.0751251241113</v>
      </c>
      <c r="BC61">
        <v>3377.7453718664883</v>
      </c>
      <c r="BD61">
        <v>3519.2804885074024</v>
      </c>
      <c r="BE61">
        <v>3512.8572338320159</v>
      </c>
      <c r="BF61">
        <v>3515.5933423981469</v>
      </c>
      <c r="BG61">
        <v>3577.1416110775212</v>
      </c>
      <c r="BH61">
        <v>3511.5754129599623</v>
      </c>
      <c r="BI61">
        <v>3396.7077130687812</v>
      </c>
      <c r="BJ61">
        <v>3138.1459429132478</v>
      </c>
      <c r="BK61">
        <v>3165.0796034845298</v>
      </c>
      <c r="BL61">
        <v>2485.778080636002</v>
      </c>
      <c r="BM61">
        <v>2576.5763390015459</v>
      </c>
      <c r="BN61">
        <v>2858.2052101915115</v>
      </c>
      <c r="BO61">
        <v>2908.1244149434087</v>
      </c>
      <c r="BP61">
        <v>3004.4041032907726</v>
      </c>
      <c r="BQ61">
        <v>2984.5294599018007</v>
      </c>
      <c r="BR61">
        <v>3102.4677055566949</v>
      </c>
      <c r="BS61">
        <v>3324.4665576260295</v>
      </c>
      <c r="BT61">
        <v>3265.0219894188231</v>
      </c>
      <c r="BU61">
        <v>3126.4052461775846</v>
      </c>
      <c r="BV61">
        <v>2812.8957612848321</v>
      </c>
      <c r="BW61">
        <v>2895.3521791930916</v>
      </c>
      <c r="BX61">
        <v>2813.4664836180268</v>
      </c>
      <c r="BY61">
        <v>3416.7809898762653</v>
      </c>
      <c r="BZ61">
        <v>3211.7201945239485</v>
      </c>
      <c r="CA61">
        <v>3288.2382316222365</v>
      </c>
      <c r="CB61">
        <v>3131.619519572233</v>
      </c>
      <c r="CC61">
        <v>3255.4070962321462</v>
      </c>
      <c r="CD61">
        <v>3266.7928366100305</v>
      </c>
      <c r="CE61">
        <v>3244.8173341114107</v>
      </c>
      <c r="CF61">
        <v>3152.5717408906885</v>
      </c>
      <c r="CG61">
        <v>3025.5996378424911</v>
      </c>
      <c r="CH61">
        <v>2919.2221587558961</v>
      </c>
      <c r="CI61">
        <v>2995.3489277451499</v>
      </c>
      <c r="CJ61">
        <v>2892.7510909919883</v>
      </c>
      <c r="CK61">
        <v>2985.8908243682763</v>
      </c>
      <c r="CL61">
        <v>3186.9071019296489</v>
      </c>
      <c r="CM61">
        <v>3084.1636326566277</v>
      </c>
      <c r="CN61">
        <v>3097.0243084046415</v>
      </c>
      <c r="CO61">
        <v>3224.6166262001984</v>
      </c>
      <c r="CP61">
        <v>3266.1800912160797</v>
      </c>
      <c r="CQ61">
        <v>3145.8980242286525</v>
      </c>
      <c r="CR61">
        <v>3202.4946693483753</v>
      </c>
      <c r="CS61">
        <v>2988.2649018232819</v>
      </c>
      <c r="CT61">
        <v>2948.9773679798827</v>
      </c>
      <c r="CU61">
        <v>2873.5317285203655</v>
      </c>
      <c r="CV61">
        <v>3016.5620330012453</v>
      </c>
      <c r="CW61">
        <v>3238.5268583830712</v>
      </c>
      <c r="CX61">
        <v>3273.5107794163341</v>
      </c>
      <c r="CY61">
        <v>3464.0069080274302</v>
      </c>
      <c r="CZ61">
        <v>3312.8082924808396</v>
      </c>
      <c r="DA61">
        <v>3135.9867917690171</v>
      </c>
      <c r="DB61">
        <v>3116.411893291749</v>
      </c>
      <c r="DC61">
        <v>3093.4845440494591</v>
      </c>
      <c r="DD61">
        <v>3055.33858539218</v>
      </c>
      <c r="DE61">
        <v>3137.2775899377875</v>
      </c>
      <c r="DF61">
        <v>2749.1334642183469</v>
      </c>
      <c r="DG61">
        <v>2722.1919431279621</v>
      </c>
      <c r="DH61">
        <v>2597.114747436859</v>
      </c>
      <c r="DI61">
        <v>3197.5277685144806</v>
      </c>
      <c r="DJ61">
        <v>3077.8846241718074</v>
      </c>
      <c r="DK61">
        <v>3136.582983867921</v>
      </c>
      <c r="DL61">
        <v>3176.3352700834253</v>
      </c>
      <c r="DM61">
        <v>3165.2343281450808</v>
      </c>
      <c r="DN61">
        <v>3153.9583149342047</v>
      </c>
      <c r="DO61">
        <v>2886.6794440800268</v>
      </c>
      <c r="DP61">
        <v>2955.4394305969727</v>
      </c>
      <c r="DQ61">
        <v>3042.3951630265769</v>
      </c>
      <c r="DR61">
        <v>2844.5823967406577</v>
      </c>
      <c r="DS61">
        <v>2729.173324914394</v>
      </c>
      <c r="DT61">
        <v>2714.1680168016801</v>
      </c>
      <c r="DU61">
        <v>3243.7719949046009</v>
      </c>
      <c r="DV61">
        <v>3261.748642402416</v>
      </c>
      <c r="DW61">
        <v>3240.860488721235</v>
      </c>
      <c r="DX61">
        <v>3278.4566002868487</v>
      </c>
      <c r="DY61">
        <v>3368.0620835016152</v>
      </c>
      <c r="DZ61">
        <v>3306.4818461709147</v>
      </c>
      <c r="EA61">
        <v>3099.0911388140162</v>
      </c>
      <c r="EB61">
        <v>3018.9680172768412</v>
      </c>
      <c r="EC61">
        <v>2847.6518894912679</v>
      </c>
      <c r="ED61">
        <v>2756.7927049391692</v>
      </c>
      <c r="EE61">
        <v>3024.6340551617195</v>
      </c>
      <c r="EF61">
        <v>2842.345767575323</v>
      </c>
      <c r="EG61">
        <v>3296.2657381389818</v>
      </c>
      <c r="EH61">
        <v>3309.4118157800076</v>
      </c>
      <c r="EI61">
        <v>3293.2551184878316</v>
      </c>
      <c r="EJ61">
        <v>3285.7835321916828</v>
      </c>
      <c r="EK61">
        <v>3274.9856264421896</v>
      </c>
      <c r="EL61">
        <v>3256.4805508773834</v>
      </c>
      <c r="EM61">
        <v>3119.9431104599007</v>
      </c>
      <c r="EN61">
        <v>2987.1460718380476</v>
      </c>
      <c r="EO61">
        <v>2879.5661981787184</v>
      </c>
      <c r="EP61">
        <v>2805.5617142557394</v>
      </c>
      <c r="EQ61">
        <v>2820.7328343898153</v>
      </c>
      <c r="ER61">
        <v>2886.5344420081447</v>
      </c>
      <c r="ES61">
        <v>3599.6869961354387</v>
      </c>
      <c r="ET61">
        <v>3505.1590614467204</v>
      </c>
      <c r="EU61">
        <v>3347.571817100119</v>
      </c>
      <c r="EV61">
        <v>3198.2019408433353</v>
      </c>
      <c r="EW61">
        <v>3226.6852670688122</v>
      </c>
      <c r="EX61">
        <v>3086.5697735100721</v>
      </c>
      <c r="EY61">
        <v>3147.7003577487644</v>
      </c>
      <c r="EZ61">
        <v>2725.1169452427771</v>
      </c>
      <c r="FA61">
        <v>2679.8119855259538</v>
      </c>
      <c r="FB61">
        <v>2998.6657408175111</v>
      </c>
      <c r="FC61">
        <v>2932.7684971098265</v>
      </c>
      <c r="FD61">
        <v>3084.0607366468271</v>
      </c>
      <c r="FE61">
        <v>3158.9705555650489</v>
      </c>
      <c r="FF61">
        <v>3059.6571737832187</v>
      </c>
      <c r="FG61">
        <v>3162.2566304108054</v>
      </c>
      <c r="FH61">
        <v>3214.692354409879</v>
      </c>
      <c r="FI61">
        <v>3241.0948013431062</v>
      </c>
      <c r="FJ61">
        <v>3262.5528514509992</v>
      </c>
      <c r="FK61">
        <v>3467.2618585728696</v>
      </c>
      <c r="FL61">
        <v>3245.8315166409029</v>
      </c>
      <c r="FM61">
        <v>3352.4748731278623</v>
      </c>
      <c r="FN61">
        <v>3298.3779492627573</v>
      </c>
      <c r="FO61">
        <v>3331.5683031962481</v>
      </c>
      <c r="FP61">
        <v>3581.5447588187258</v>
      </c>
      <c r="FQ61">
        <v>3479.5826186392223</v>
      </c>
      <c r="FR61">
        <v>3369.3055917339589</v>
      </c>
      <c r="FS61">
        <v>3379.4775096148487</v>
      </c>
      <c r="FT61">
        <v>3384.3825656884446</v>
      </c>
      <c r="FU61">
        <v>3425.8601981203965</v>
      </c>
      <c r="FV61">
        <v>3446.6403956194677</v>
      </c>
      <c r="FW61">
        <v>3517.0456602140384</v>
      </c>
      <c r="FX61">
        <v>3612.0243511503581</v>
      </c>
      <c r="FY61">
        <v>3516.1221513131804</v>
      </c>
      <c r="FZ61">
        <v>3354.9164972314929</v>
      </c>
      <c r="GA61">
        <v>3132.6224675742315</v>
      </c>
      <c r="GB61">
        <v>3209.9433036477722</v>
      </c>
      <c r="GC61">
        <v>3375.9094930750116</v>
      </c>
      <c r="GD61">
        <v>3289.0599809772912</v>
      </c>
      <c r="GE61">
        <v>3320.435263477113</v>
      </c>
      <c r="GF61">
        <v>3320.8724968402503</v>
      </c>
      <c r="GG61">
        <v>3275.8720874542014</v>
      </c>
      <c r="GH61">
        <v>3308.0378962630989</v>
      </c>
      <c r="GI61">
        <v>3432.049828799898</v>
      </c>
      <c r="GJ61">
        <v>3348.5564044629755</v>
      </c>
      <c r="GK61">
        <v>3239.0909030447328</v>
      </c>
      <c r="GL61">
        <v>3316.5347821994214</v>
      </c>
      <c r="GM61">
        <v>3348.2479135797776</v>
      </c>
      <c r="GN61">
        <v>3353.7039511782264</v>
      </c>
      <c r="GO61">
        <v>3446.8051732766171</v>
      </c>
      <c r="GP61">
        <v>3414.7260373746203</v>
      </c>
      <c r="GQ61">
        <v>3407.7037794883454</v>
      </c>
      <c r="GR61">
        <v>3470.6937601416139</v>
      </c>
      <c r="GS61">
        <v>3440.1502169413261</v>
      </c>
      <c r="GT61">
        <v>3453.1399778470204</v>
      </c>
      <c r="GU61">
        <v>3737.9291906241742</v>
      </c>
      <c r="GV61">
        <v>3480.4630112403147</v>
      </c>
      <c r="GW61">
        <v>3387.7119731824641</v>
      </c>
      <c r="GX61">
        <v>3575.5758645253209</v>
      </c>
      <c r="GY61">
        <v>4234.8663858923201</v>
      </c>
      <c r="GZ61">
        <v>3546.8092225109904</v>
      </c>
      <c r="HA61">
        <v>3578.4913096200485</v>
      </c>
      <c r="HB61">
        <v>3791.712070723398</v>
      </c>
      <c r="HC61">
        <v>3914.9021385093806</v>
      </c>
      <c r="HD61">
        <v>3856.1694563338788</v>
      </c>
      <c r="HE61">
        <v>3796.3541666666665</v>
      </c>
      <c r="HF61">
        <v>3800.4054775031127</v>
      </c>
      <c r="HG61">
        <v>3794.939500116795</v>
      </c>
      <c r="HH61">
        <v>3615.4247291149986</v>
      </c>
      <c r="HI61">
        <v>3546.4246586011741</v>
      </c>
      <c r="HJ61">
        <v>3725.0017533752471</v>
      </c>
      <c r="HK61">
        <v>3685.9703531944842</v>
      </c>
      <c r="HL61">
        <v>3770.5147165434246</v>
      </c>
      <c r="HM61">
        <v>3704.9702179282604</v>
      </c>
      <c r="HN61">
        <v>3784.5532730048189</v>
      </c>
      <c r="HO61">
        <v>3741.3611207194745</v>
      </c>
      <c r="HP61">
        <v>3859.5411204481788</v>
      </c>
      <c r="HQ61">
        <v>3912.1887154918886</v>
      </c>
      <c r="HR61">
        <v>3931.1691780182873</v>
      </c>
      <c r="HS61">
        <v>3926.4928831731281</v>
      </c>
      <c r="HT61">
        <v>3530.7562761394956</v>
      </c>
      <c r="HU61">
        <v>3567.9064811269423</v>
      </c>
      <c r="HV61">
        <v>4272.1579885171259</v>
      </c>
      <c r="HW61">
        <v>3719.0080523402112</v>
      </c>
      <c r="HX61">
        <v>3815.6266889206804</v>
      </c>
      <c r="HY61">
        <v>3564.0780866998011</v>
      </c>
      <c r="HZ61">
        <v>3588.5450120670362</v>
      </c>
      <c r="IA61">
        <v>3580.4149744261986</v>
      </c>
      <c r="IB61">
        <v>3650.388191996683</v>
      </c>
      <c r="IC61">
        <v>3695.1313367279936</v>
      </c>
      <c r="ID61">
        <v>3710.8104350491535</v>
      </c>
      <c r="IE61">
        <v>3612.6275880906851</v>
      </c>
      <c r="IF61">
        <v>3654.298176635376</v>
      </c>
      <c r="IG61">
        <v>3922.7411373407967</v>
      </c>
      <c r="IH61">
        <v>3910.589062959385</v>
      </c>
      <c r="II61">
        <v>3905.1955007315337</v>
      </c>
      <c r="IJ61">
        <v>3837.4648959566912</v>
      </c>
      <c r="IK61">
        <v>3820.5100752487251</v>
      </c>
      <c r="IL61">
        <v>3725.7900937322961</v>
      </c>
      <c r="IM61">
        <v>3818.26307988191</v>
      </c>
      <c r="IN61">
        <v>3714.6281781023918</v>
      </c>
      <c r="IO61">
        <v>3716.4626484432129</v>
      </c>
      <c r="IP61">
        <v>3874.3589283024116</v>
      </c>
      <c r="IQ61">
        <v>4080.3247302041345</v>
      </c>
      <c r="IR61">
        <v>4151.7286250939151</v>
      </c>
      <c r="IS61">
        <v>4013.8848312911209</v>
      </c>
      <c r="IT61">
        <v>3729.324190521229</v>
      </c>
      <c r="IU61">
        <v>3594.5078892712113</v>
      </c>
      <c r="IV61">
        <v>4088.4768713954459</v>
      </c>
      <c r="IW61">
        <v>3692.8278453866892</v>
      </c>
      <c r="IX61">
        <v>3674.6271663696007</v>
      </c>
      <c r="IY61">
        <v>3689.7342921158961</v>
      </c>
      <c r="IZ61">
        <v>3832.9457829575927</v>
      </c>
      <c r="JA61">
        <v>3593.602294921875</v>
      </c>
      <c r="JB61">
        <v>3553.5223904977479</v>
      </c>
      <c r="JC61">
        <v>4012.1556314678992</v>
      </c>
      <c r="JD61">
        <v>3985.0109190634994</v>
      </c>
      <c r="JE61">
        <v>3751.2310986078646</v>
      </c>
      <c r="JF61">
        <v>3346.1704324495422</v>
      </c>
      <c r="JG61">
        <v>3262.3997532387416</v>
      </c>
      <c r="JH61">
        <v>3714.602808756712</v>
      </c>
      <c r="JI61">
        <v>3444.0000728544364</v>
      </c>
      <c r="JJ61">
        <v>3238.20673763377</v>
      </c>
      <c r="JK61">
        <v>3462.9656577079754</v>
      </c>
      <c r="JL61">
        <v>3513.1387274467238</v>
      </c>
      <c r="JM61">
        <v>3505.9062905317769</v>
      </c>
      <c r="JN61">
        <v>3418.7831987750551</v>
      </c>
      <c r="JO61">
        <v>3440.5277247830636</v>
      </c>
      <c r="JP61">
        <v>3474.1743881118882</v>
      </c>
      <c r="JQ61">
        <v>3196.5901105493185</v>
      </c>
      <c r="JR61">
        <v>3004.9490375618234</v>
      </c>
      <c r="JS61">
        <v>2876.472974174334</v>
      </c>
      <c r="JT61">
        <v>2978.8776510655866</v>
      </c>
      <c r="JU61">
        <v>3168.8342779862933</v>
      </c>
      <c r="JV61">
        <v>3158.789367929061</v>
      </c>
      <c r="JW61">
        <v>3331.2455141058226</v>
      </c>
      <c r="JX61">
        <v>3452.5013396030404</v>
      </c>
      <c r="JY61">
        <v>3444.2630359212053</v>
      </c>
      <c r="JZ61">
        <v>3463.897286133365</v>
      </c>
      <c r="KA61">
        <v>4035.0532007170532</v>
      </c>
      <c r="KB61">
        <v>3364.0102907708178</v>
      </c>
      <c r="KC61">
        <v>2932.6773628233018</v>
      </c>
      <c r="KD61">
        <v>3116.4318012984077</v>
      </c>
      <c r="KE61">
        <v>2873.3834439033953</v>
      </c>
      <c r="KF61">
        <v>3172.0871641365547</v>
      </c>
      <c r="KG61">
        <v>3648.2385287136044</v>
      </c>
      <c r="KH61">
        <v>3305.3101181277671</v>
      </c>
      <c r="KI61">
        <v>3478.7992942998208</v>
      </c>
      <c r="KJ61">
        <v>3579.2508347005978</v>
      </c>
      <c r="KK61">
        <v>3689.8283247514205</v>
      </c>
      <c r="KL61">
        <v>3766.4337550647269</v>
      </c>
      <c r="KM61">
        <v>3615.535732978421</v>
      </c>
      <c r="KN61">
        <v>3643.965372745171</v>
      </c>
      <c r="KO61">
        <v>3500.9934060471369</v>
      </c>
      <c r="KP61">
        <f t="shared" si="0"/>
        <v>3330.5566104453551</v>
      </c>
    </row>
    <row r="62" spans="1:302" x14ac:dyDescent="0.25">
      <c r="A62" t="s">
        <v>724</v>
      </c>
      <c r="B62">
        <v>3200.3132029392236</v>
      </c>
      <c r="C62">
        <v>2731.1050281102648</v>
      </c>
      <c r="D62">
        <v>2656.9281808405976</v>
      </c>
      <c r="E62">
        <v>3018.081125797713</v>
      </c>
      <c r="F62">
        <v>3375.7968104263555</v>
      </c>
      <c r="G62">
        <v>3407.4061279881562</v>
      </c>
      <c r="H62">
        <v>3440.7640989837873</v>
      </c>
      <c r="I62">
        <v>3345.9536538306938</v>
      </c>
      <c r="J62">
        <v>3418.129536380226</v>
      </c>
      <c r="K62">
        <v>3270.7768393955957</v>
      </c>
      <c r="L62">
        <v>3263.7017867628556</v>
      </c>
      <c r="M62">
        <v>3009.6230199128559</v>
      </c>
      <c r="N62">
        <v>3153.3319671291265</v>
      </c>
      <c r="O62">
        <v>3315.9464764713202</v>
      </c>
      <c r="P62">
        <v>3161.0816247795415</v>
      </c>
      <c r="Q62">
        <v>3286.9962897548953</v>
      </c>
      <c r="R62">
        <v>3361.273752598162</v>
      </c>
      <c r="S62">
        <v>3217.1178911428997</v>
      </c>
      <c r="T62">
        <v>3147.6647544901998</v>
      </c>
      <c r="U62">
        <v>3223.5495985659463</v>
      </c>
      <c r="V62">
        <v>3169.249027288849</v>
      </c>
      <c r="W62">
        <v>3104.530158256196</v>
      </c>
      <c r="X62">
        <v>2719.9163696743885</v>
      </c>
      <c r="Y62">
        <v>2661.3773211290945</v>
      </c>
      <c r="Z62">
        <v>2854.4172760101328</v>
      </c>
      <c r="AA62">
        <v>2963.7854415783249</v>
      </c>
      <c r="AB62">
        <v>3310.582321061484</v>
      </c>
      <c r="AC62">
        <v>3323.8999079526393</v>
      </c>
      <c r="AD62">
        <v>3398.8210019109702</v>
      </c>
      <c r="AE62">
        <v>3367.4725353117424</v>
      </c>
      <c r="AF62">
        <v>3375.3199389507731</v>
      </c>
      <c r="AG62">
        <v>3310.4332747284507</v>
      </c>
      <c r="AH62">
        <v>3431.3822301729274</v>
      </c>
      <c r="AI62">
        <v>3392.4906004264194</v>
      </c>
      <c r="AJ62">
        <v>3077.0280838126282</v>
      </c>
      <c r="AK62">
        <v>2652.9193243076415</v>
      </c>
      <c r="AL62">
        <v>2622.3891042454911</v>
      </c>
      <c r="AM62">
        <v>2822.0748348621955</v>
      </c>
      <c r="AN62">
        <v>3243.2916620924361</v>
      </c>
      <c r="AO62">
        <v>3518.3574550702369</v>
      </c>
      <c r="AP62">
        <v>3478.3049841562542</v>
      </c>
      <c r="AQ62">
        <v>3489.2576679794729</v>
      </c>
      <c r="AR62">
        <v>3471.0092082504325</v>
      </c>
      <c r="AS62">
        <v>3472.812120045392</v>
      </c>
      <c r="AT62">
        <v>3324.9645373105768</v>
      </c>
      <c r="AU62">
        <v>3465.3884132304829</v>
      </c>
      <c r="AV62">
        <v>3551.6323805227798</v>
      </c>
      <c r="AW62">
        <v>3234.3387754592959</v>
      </c>
      <c r="AX62">
        <v>3210.5836419256157</v>
      </c>
      <c r="AY62">
        <v>3285.9619997659729</v>
      </c>
      <c r="AZ62">
        <v>3493.3945313386757</v>
      </c>
      <c r="BA62">
        <v>3446.8023914411579</v>
      </c>
      <c r="BB62">
        <v>3475.0751251241113</v>
      </c>
      <c r="BC62">
        <v>3377.7453718664883</v>
      </c>
      <c r="BD62">
        <v>3519.2804885074024</v>
      </c>
      <c r="BE62">
        <v>3512.8572338320159</v>
      </c>
      <c r="BF62">
        <v>3515.5933423981469</v>
      </c>
      <c r="BG62">
        <v>3577.1416110775212</v>
      </c>
      <c r="BH62">
        <v>3511.5754129599623</v>
      </c>
      <c r="BI62">
        <v>3396.7077130687812</v>
      </c>
      <c r="BJ62">
        <v>3138.1459429132478</v>
      </c>
      <c r="BK62">
        <v>3165.0796034845298</v>
      </c>
      <c r="BL62">
        <v>2485.778080636002</v>
      </c>
      <c r="BM62">
        <v>2576.5763390015459</v>
      </c>
      <c r="BN62">
        <v>2858.2052101915115</v>
      </c>
      <c r="BO62">
        <v>2908.1244149434087</v>
      </c>
      <c r="BP62">
        <v>3004.4041032907726</v>
      </c>
      <c r="BQ62">
        <v>2984.5294599018007</v>
      </c>
      <c r="BR62">
        <v>3102.4677055566949</v>
      </c>
      <c r="BS62">
        <v>3324.4665576260295</v>
      </c>
      <c r="BT62">
        <v>3265.0219894188231</v>
      </c>
      <c r="BU62">
        <v>3126.4052461775846</v>
      </c>
      <c r="BV62">
        <v>2812.8957612848321</v>
      </c>
      <c r="BW62">
        <v>2895.3521791930916</v>
      </c>
      <c r="BX62">
        <v>2813.4664836180268</v>
      </c>
      <c r="BY62">
        <v>3416.7809898762653</v>
      </c>
      <c r="BZ62">
        <v>3211.7201945239485</v>
      </c>
      <c r="CA62">
        <v>3288.2382316222365</v>
      </c>
      <c r="CB62">
        <v>3131.619519572233</v>
      </c>
      <c r="CC62">
        <v>3255.4070962321462</v>
      </c>
      <c r="CD62">
        <v>3266.7928366100305</v>
      </c>
      <c r="CE62">
        <v>3244.8173341114107</v>
      </c>
      <c r="CF62">
        <v>3152.5717408906885</v>
      </c>
      <c r="CG62">
        <v>3025.5996378424911</v>
      </c>
      <c r="CH62">
        <v>2919.2221587558961</v>
      </c>
      <c r="CI62">
        <v>2995.3489277451499</v>
      </c>
      <c r="CJ62">
        <v>2892.7510909919883</v>
      </c>
      <c r="CK62">
        <v>2985.8908243682763</v>
      </c>
      <c r="CL62">
        <v>3186.9071019296489</v>
      </c>
      <c r="CM62">
        <v>3084.1636326566277</v>
      </c>
      <c r="CN62">
        <v>3097.0243084046415</v>
      </c>
      <c r="CO62">
        <v>3224.6166262001984</v>
      </c>
      <c r="CP62">
        <v>3266.1800912160797</v>
      </c>
      <c r="CQ62">
        <v>3145.8980242286525</v>
      </c>
      <c r="CR62">
        <v>3202.4946693483753</v>
      </c>
      <c r="CS62">
        <v>2988.2649018232819</v>
      </c>
      <c r="CT62">
        <v>2948.9773679798827</v>
      </c>
      <c r="CU62">
        <v>2873.5317285203655</v>
      </c>
      <c r="CV62">
        <v>3016.5620330012453</v>
      </c>
      <c r="CW62">
        <v>3238.5268583830712</v>
      </c>
      <c r="CX62">
        <v>3273.5107794163341</v>
      </c>
      <c r="CY62">
        <v>3464.0069080274302</v>
      </c>
      <c r="CZ62">
        <v>3312.8082924808396</v>
      </c>
      <c r="DA62">
        <v>3135.9867917690171</v>
      </c>
      <c r="DB62">
        <v>3116.411893291749</v>
      </c>
      <c r="DC62">
        <v>3093.4845440494591</v>
      </c>
      <c r="DD62">
        <v>3055.33858539218</v>
      </c>
      <c r="DE62">
        <v>3137.2775899377875</v>
      </c>
      <c r="DF62">
        <v>2749.1334642183469</v>
      </c>
      <c r="DG62">
        <v>2722.1919431279621</v>
      </c>
      <c r="DH62">
        <v>2597.114747436859</v>
      </c>
      <c r="DI62">
        <v>3197.5277685144806</v>
      </c>
      <c r="DJ62">
        <v>3077.8846241718074</v>
      </c>
      <c r="DK62">
        <v>3136.582983867921</v>
      </c>
      <c r="DL62">
        <v>3176.3352700834253</v>
      </c>
      <c r="DM62">
        <v>3165.2343281450808</v>
      </c>
      <c r="DN62">
        <v>3153.9583149342047</v>
      </c>
      <c r="DO62">
        <v>2886.6794440800268</v>
      </c>
      <c r="DP62">
        <v>2955.4394305969727</v>
      </c>
      <c r="DQ62">
        <v>3042.3951630265769</v>
      </c>
      <c r="DR62">
        <v>2844.5823967406577</v>
      </c>
      <c r="DS62">
        <v>2729.173324914394</v>
      </c>
      <c r="DT62">
        <v>2714.1680168016801</v>
      </c>
      <c r="DU62">
        <v>3243.7719949046009</v>
      </c>
      <c r="DV62">
        <v>3261.748642402416</v>
      </c>
      <c r="DW62">
        <v>3240.860488721235</v>
      </c>
      <c r="DX62">
        <v>3278.4566002868487</v>
      </c>
      <c r="DY62">
        <v>3368.0620835016152</v>
      </c>
      <c r="DZ62">
        <v>3306.4818461709147</v>
      </c>
      <c r="EA62">
        <v>3099.0911388140162</v>
      </c>
      <c r="EB62">
        <v>3018.9680172768412</v>
      </c>
      <c r="EC62">
        <v>2847.6518894912679</v>
      </c>
      <c r="ED62">
        <v>2756.7927049391692</v>
      </c>
      <c r="EE62">
        <v>3024.6340551617195</v>
      </c>
      <c r="EF62">
        <v>2842.345767575323</v>
      </c>
      <c r="EG62">
        <v>3296.2657381389818</v>
      </c>
      <c r="EH62">
        <v>3309.4118157800076</v>
      </c>
      <c r="EI62">
        <v>3293.2551184878316</v>
      </c>
      <c r="EJ62">
        <v>3285.7835321916828</v>
      </c>
      <c r="EK62">
        <v>3274.9856264421896</v>
      </c>
      <c r="EL62">
        <v>3256.4805508773834</v>
      </c>
      <c r="EM62">
        <v>3119.9431104599007</v>
      </c>
      <c r="EN62">
        <v>2987.1460718380476</v>
      </c>
      <c r="EO62">
        <v>2879.5661981787184</v>
      </c>
      <c r="EP62">
        <v>2805.5617142557394</v>
      </c>
      <c r="EQ62">
        <v>2820.7328343898153</v>
      </c>
      <c r="ER62">
        <v>2886.5344420081447</v>
      </c>
      <c r="ES62">
        <v>3599.6869961354387</v>
      </c>
      <c r="ET62">
        <v>3505.1590614467204</v>
      </c>
      <c r="EU62">
        <v>3347.571817100119</v>
      </c>
      <c r="EV62">
        <v>3198.2019408433353</v>
      </c>
      <c r="EW62">
        <v>3226.6852670688122</v>
      </c>
      <c r="EX62">
        <v>3086.5697735100721</v>
      </c>
      <c r="EY62">
        <v>3147.7003577487644</v>
      </c>
      <c r="EZ62">
        <v>2725.1169452427771</v>
      </c>
      <c r="FA62">
        <v>2679.8119855259538</v>
      </c>
      <c r="FB62">
        <v>2998.6657408175111</v>
      </c>
      <c r="FC62">
        <v>2932.7684971098265</v>
      </c>
      <c r="FD62">
        <v>3084.0607366468271</v>
      </c>
      <c r="FE62">
        <v>3158.9705555650489</v>
      </c>
      <c r="FF62">
        <v>3059.6571737832187</v>
      </c>
      <c r="FG62">
        <v>3162.2566304108054</v>
      </c>
      <c r="FH62">
        <v>3214.692354409879</v>
      </c>
      <c r="FI62">
        <v>3241.0948013431062</v>
      </c>
      <c r="FJ62">
        <v>3262.5528514509992</v>
      </c>
      <c r="FK62">
        <v>3467.2618585728696</v>
      </c>
      <c r="FL62">
        <v>3245.8315166409029</v>
      </c>
      <c r="FM62">
        <v>3352.4748731278623</v>
      </c>
      <c r="FN62">
        <v>3298.3779492627573</v>
      </c>
      <c r="FO62">
        <v>3331.5683031962481</v>
      </c>
      <c r="FP62">
        <v>3581.5447588187258</v>
      </c>
      <c r="FQ62">
        <v>3479.5826186392223</v>
      </c>
      <c r="FR62">
        <v>3369.3055917339589</v>
      </c>
      <c r="FS62">
        <v>3379.4775096148487</v>
      </c>
      <c r="FT62">
        <v>3384.3825656884446</v>
      </c>
      <c r="FU62">
        <v>3425.8601981203965</v>
      </c>
      <c r="FV62">
        <v>3446.6403956194677</v>
      </c>
      <c r="FW62">
        <v>3517.0456602140384</v>
      </c>
      <c r="FX62">
        <v>3612.0243511503581</v>
      </c>
      <c r="FY62">
        <v>3516.1221513131804</v>
      </c>
      <c r="FZ62">
        <v>3354.9164972314929</v>
      </c>
      <c r="GA62">
        <v>3132.6224675742315</v>
      </c>
      <c r="GB62">
        <v>3209.9433036477722</v>
      </c>
      <c r="GC62">
        <v>3375.9094930750116</v>
      </c>
      <c r="GD62">
        <v>3289.0599809772912</v>
      </c>
      <c r="GE62">
        <v>3320.435263477113</v>
      </c>
      <c r="GF62">
        <v>3320.8724968402503</v>
      </c>
      <c r="GG62">
        <v>3275.8720874542014</v>
      </c>
      <c r="GH62">
        <v>3308.0378962630989</v>
      </c>
      <c r="GI62">
        <v>3432.049828799898</v>
      </c>
      <c r="GJ62">
        <v>3348.5564044629755</v>
      </c>
      <c r="GK62">
        <v>3239.0909030447328</v>
      </c>
      <c r="GL62">
        <v>3316.5347821994214</v>
      </c>
      <c r="GM62">
        <v>3348.2479135797776</v>
      </c>
      <c r="GN62">
        <v>3353.7039511782264</v>
      </c>
      <c r="GO62">
        <v>3446.8051732766171</v>
      </c>
      <c r="GP62">
        <v>3414.7260373746203</v>
      </c>
      <c r="GQ62">
        <v>3407.7037794883454</v>
      </c>
      <c r="GR62">
        <v>3470.6937601416139</v>
      </c>
      <c r="GS62">
        <v>3440.1502169413261</v>
      </c>
      <c r="GT62">
        <v>3453.1399778470204</v>
      </c>
      <c r="GU62">
        <v>3737.9291906241742</v>
      </c>
      <c r="GV62">
        <v>3480.4630112403147</v>
      </c>
      <c r="GW62">
        <v>3387.7119731824641</v>
      </c>
      <c r="GX62">
        <v>3575.5758645253209</v>
      </c>
      <c r="GY62">
        <v>4234.8663858923201</v>
      </c>
      <c r="GZ62">
        <v>3546.8092225109904</v>
      </c>
      <c r="HA62">
        <v>3578.4913096200485</v>
      </c>
      <c r="HB62">
        <v>3791.712070723398</v>
      </c>
      <c r="HC62">
        <v>3914.9021385093806</v>
      </c>
      <c r="HD62">
        <v>3856.1694563338788</v>
      </c>
      <c r="HE62">
        <v>3796.3541666666665</v>
      </c>
      <c r="HF62">
        <v>3800.4054775031127</v>
      </c>
      <c r="HG62">
        <v>3794.939500116795</v>
      </c>
      <c r="HH62">
        <v>3615.4247291149986</v>
      </c>
      <c r="HI62">
        <v>3546.4246586011741</v>
      </c>
      <c r="HJ62">
        <v>3725.0017533752471</v>
      </c>
      <c r="HK62">
        <v>3685.9703531944842</v>
      </c>
      <c r="HL62">
        <v>3770.5147165434246</v>
      </c>
      <c r="HM62">
        <v>3704.9702179282604</v>
      </c>
      <c r="HN62">
        <v>3784.5532730048189</v>
      </c>
      <c r="HO62">
        <v>3741.3611207194745</v>
      </c>
      <c r="HP62">
        <v>3859.5411204481788</v>
      </c>
      <c r="HQ62">
        <v>3912.1887154918886</v>
      </c>
      <c r="HR62">
        <v>3931.1691780182873</v>
      </c>
      <c r="HS62">
        <v>3926.4928831731281</v>
      </c>
      <c r="HT62">
        <v>3530.7562761394956</v>
      </c>
      <c r="HU62">
        <v>3567.9064811269423</v>
      </c>
      <c r="HV62">
        <v>4272.1579885171259</v>
      </c>
      <c r="HW62">
        <v>3719.0080523402112</v>
      </c>
      <c r="HX62">
        <v>3815.6266889206804</v>
      </c>
      <c r="HY62">
        <v>3564.0780866998011</v>
      </c>
      <c r="HZ62">
        <v>3588.5450120670362</v>
      </c>
      <c r="IA62">
        <v>3580.4149744261986</v>
      </c>
      <c r="IB62">
        <v>3650.388191996683</v>
      </c>
      <c r="IC62">
        <v>3695.1313367279936</v>
      </c>
      <c r="ID62">
        <v>3710.8104350491535</v>
      </c>
      <c r="IE62">
        <v>3612.6275880906851</v>
      </c>
      <c r="IF62">
        <v>3654.298176635376</v>
      </c>
      <c r="IG62">
        <v>3922.7411373407967</v>
      </c>
      <c r="IH62">
        <v>3910.589062959385</v>
      </c>
      <c r="II62">
        <v>3905.1955007315337</v>
      </c>
      <c r="IJ62">
        <v>3837.4648959566912</v>
      </c>
      <c r="IK62">
        <v>3820.5100752487251</v>
      </c>
      <c r="IL62">
        <v>3725.7900937322961</v>
      </c>
      <c r="IM62">
        <v>3818.26307988191</v>
      </c>
      <c r="IN62">
        <v>3714.6281781023918</v>
      </c>
      <c r="IO62">
        <v>3716.4626484432129</v>
      </c>
      <c r="IP62">
        <v>3874.3589283024116</v>
      </c>
      <c r="IQ62">
        <v>4080.3247302041345</v>
      </c>
      <c r="IR62">
        <v>4151.7286250939151</v>
      </c>
      <c r="IS62">
        <v>4013.8848312911209</v>
      </c>
      <c r="IT62">
        <v>3729.324190521229</v>
      </c>
      <c r="IU62">
        <v>3594.5078892712113</v>
      </c>
      <c r="IV62">
        <v>4088.4768713954459</v>
      </c>
      <c r="IW62">
        <v>3692.8278453866892</v>
      </c>
      <c r="IX62">
        <v>3674.6271663696007</v>
      </c>
      <c r="IY62">
        <v>3689.7342921158961</v>
      </c>
      <c r="IZ62">
        <v>3832.9457829575927</v>
      </c>
      <c r="JA62">
        <v>3593.602294921875</v>
      </c>
      <c r="JB62">
        <v>3553.5223904977479</v>
      </c>
      <c r="JC62">
        <v>4012.1556314678992</v>
      </c>
      <c r="JD62">
        <v>3985.0109190634994</v>
      </c>
      <c r="JE62">
        <v>3751.2310986078646</v>
      </c>
      <c r="JF62">
        <v>3346.1704324495422</v>
      </c>
      <c r="JG62">
        <v>3262.3997532387416</v>
      </c>
      <c r="JH62">
        <v>3714.602808756712</v>
      </c>
      <c r="JI62">
        <v>3444.0000728544364</v>
      </c>
      <c r="JJ62">
        <v>3238.20673763377</v>
      </c>
      <c r="JK62">
        <v>3462.9656577079754</v>
      </c>
      <c r="JL62">
        <v>3513.1387274467238</v>
      </c>
      <c r="JM62">
        <v>3505.9062905317769</v>
      </c>
      <c r="JN62">
        <v>3418.7831987750551</v>
      </c>
      <c r="JO62">
        <v>3440.5277247830636</v>
      </c>
      <c r="JP62">
        <v>3474.1743881118882</v>
      </c>
      <c r="JQ62">
        <v>3196.5901105493185</v>
      </c>
      <c r="JR62">
        <v>3004.9490375618234</v>
      </c>
      <c r="JS62">
        <v>2876.472974174334</v>
      </c>
      <c r="JT62">
        <v>2978.8776510655866</v>
      </c>
      <c r="JU62">
        <v>3168.8342779862933</v>
      </c>
      <c r="JV62">
        <v>3158.789367929061</v>
      </c>
      <c r="JW62">
        <v>3331.2455141058226</v>
      </c>
      <c r="JX62">
        <v>3452.5013396030404</v>
      </c>
      <c r="JY62">
        <v>3444.2630359212053</v>
      </c>
      <c r="JZ62">
        <v>3463.897286133365</v>
      </c>
      <c r="KA62">
        <v>4035.0532007170532</v>
      </c>
      <c r="KB62">
        <v>3364.0102907708178</v>
      </c>
      <c r="KC62">
        <v>2932.6773628233018</v>
      </c>
      <c r="KD62">
        <v>3116.4318012984077</v>
      </c>
      <c r="KE62">
        <v>2873.3834439033953</v>
      </c>
      <c r="KF62">
        <v>3172.0871641365547</v>
      </c>
      <c r="KG62">
        <v>3648.2385287136044</v>
      </c>
      <c r="KH62">
        <v>3305.3101181277671</v>
      </c>
      <c r="KI62">
        <v>3478.7992942998208</v>
      </c>
      <c r="KJ62">
        <v>3579.2508347005978</v>
      </c>
      <c r="KK62">
        <v>3689.8283247514205</v>
      </c>
      <c r="KL62">
        <v>3766.4337550647269</v>
      </c>
      <c r="KM62">
        <v>3615.535732978421</v>
      </c>
      <c r="KN62">
        <v>3643.965372745171</v>
      </c>
      <c r="KO62">
        <v>3500.9934060471369</v>
      </c>
      <c r="KP62">
        <f t="shared" si="0"/>
        <v>3330.5566104453551</v>
      </c>
    </row>
    <row r="63" spans="1:302" x14ac:dyDescent="0.25">
      <c r="A63" t="s">
        <v>725</v>
      </c>
      <c r="B63">
        <v>3200.3132029392236</v>
      </c>
      <c r="C63">
        <v>2731.1050281102648</v>
      </c>
      <c r="D63">
        <v>2656.9281808405976</v>
      </c>
      <c r="E63">
        <v>3018.081125797713</v>
      </c>
      <c r="F63">
        <v>3375.7968104263555</v>
      </c>
      <c r="G63">
        <v>3407.4061279881562</v>
      </c>
      <c r="H63">
        <v>3440.7640989837873</v>
      </c>
      <c r="I63">
        <v>3345.9536538306938</v>
      </c>
      <c r="J63">
        <v>3418.129536380226</v>
      </c>
      <c r="K63">
        <v>3270.7768393955957</v>
      </c>
      <c r="L63">
        <v>3263.7017867628556</v>
      </c>
      <c r="M63">
        <v>3009.6230199128559</v>
      </c>
      <c r="N63">
        <v>3153.3319671291265</v>
      </c>
      <c r="O63">
        <v>3315.9464764713202</v>
      </c>
      <c r="P63">
        <v>3161.0816247795415</v>
      </c>
      <c r="Q63">
        <v>3286.9962897548953</v>
      </c>
      <c r="R63">
        <v>3361.273752598162</v>
      </c>
      <c r="S63">
        <v>3217.1178911428997</v>
      </c>
      <c r="T63">
        <v>3147.6647544901998</v>
      </c>
      <c r="U63">
        <v>3223.5495985659463</v>
      </c>
      <c r="V63">
        <v>3169.249027288849</v>
      </c>
      <c r="W63">
        <v>3104.530158256196</v>
      </c>
      <c r="X63">
        <v>2719.9163696743885</v>
      </c>
      <c r="Y63">
        <v>2661.3773211290945</v>
      </c>
      <c r="Z63">
        <v>2854.4172760101328</v>
      </c>
      <c r="AA63">
        <v>2963.7854415783249</v>
      </c>
      <c r="AB63">
        <v>3310.582321061484</v>
      </c>
      <c r="AC63">
        <v>3323.8999079526393</v>
      </c>
      <c r="AD63">
        <v>3398.8210019109702</v>
      </c>
      <c r="AE63">
        <v>3367.4725353117424</v>
      </c>
      <c r="AF63">
        <v>3375.3199389507731</v>
      </c>
      <c r="AG63">
        <v>3310.4332747284507</v>
      </c>
      <c r="AH63">
        <v>3431.3822301729274</v>
      </c>
      <c r="AI63">
        <v>3392.4906004264194</v>
      </c>
      <c r="AJ63">
        <v>3077.0280838126282</v>
      </c>
      <c r="AK63">
        <v>2652.9193243076415</v>
      </c>
      <c r="AL63">
        <v>2622.3891042454911</v>
      </c>
      <c r="AM63">
        <v>2822.0748348621955</v>
      </c>
      <c r="AN63">
        <v>3243.2916620924361</v>
      </c>
      <c r="AO63">
        <v>3518.3574550702369</v>
      </c>
      <c r="AP63">
        <v>3478.3049841562542</v>
      </c>
      <c r="AQ63">
        <v>3489.2576679794729</v>
      </c>
      <c r="AR63">
        <v>3471.0092082504325</v>
      </c>
      <c r="AS63">
        <v>3472.812120045392</v>
      </c>
      <c r="AT63">
        <v>3324.9645373105768</v>
      </c>
      <c r="AU63">
        <v>3465.3884132304829</v>
      </c>
      <c r="AV63">
        <v>3551.6323805227798</v>
      </c>
      <c r="AW63">
        <v>3234.3387754592959</v>
      </c>
      <c r="AX63">
        <v>3210.5836419256157</v>
      </c>
      <c r="AY63">
        <v>3285.9619997659729</v>
      </c>
      <c r="AZ63">
        <v>3493.3945313386757</v>
      </c>
      <c r="BA63">
        <v>3446.8023914411579</v>
      </c>
      <c r="BB63">
        <v>3475.0751251241113</v>
      </c>
      <c r="BC63">
        <v>3377.7453718664883</v>
      </c>
      <c r="BD63">
        <v>3519.2804885074024</v>
      </c>
      <c r="BE63">
        <v>3512.8572338320159</v>
      </c>
      <c r="BF63">
        <v>3515.5933423981469</v>
      </c>
      <c r="BG63">
        <v>3577.1416110775212</v>
      </c>
      <c r="BH63">
        <v>3511.5754129599623</v>
      </c>
      <c r="BI63">
        <v>3396.7077130687812</v>
      </c>
      <c r="BJ63">
        <v>3138.1459429132478</v>
      </c>
      <c r="BK63">
        <v>3165.0796034845298</v>
      </c>
      <c r="BL63">
        <v>2485.778080636002</v>
      </c>
      <c r="BM63">
        <v>2576.5763390015459</v>
      </c>
      <c r="BN63">
        <v>2858.2052101915115</v>
      </c>
      <c r="BO63">
        <v>2908.1244149434087</v>
      </c>
      <c r="BP63">
        <v>3004.4041032907726</v>
      </c>
      <c r="BQ63">
        <v>2984.5294599018007</v>
      </c>
      <c r="BR63">
        <v>3102.4677055566949</v>
      </c>
      <c r="BS63">
        <v>3324.4665576260295</v>
      </c>
      <c r="BT63">
        <v>3265.0219894188231</v>
      </c>
      <c r="BU63">
        <v>3126.4052461775846</v>
      </c>
      <c r="BV63">
        <v>2812.8957612848321</v>
      </c>
      <c r="BW63">
        <v>2895.3521791930916</v>
      </c>
      <c r="BX63">
        <v>2813.4664836180268</v>
      </c>
      <c r="BY63">
        <v>3416.7809898762653</v>
      </c>
      <c r="BZ63">
        <v>3211.7201945239485</v>
      </c>
      <c r="CA63">
        <v>3288.2382316222365</v>
      </c>
      <c r="CB63">
        <v>3131.619519572233</v>
      </c>
      <c r="CC63">
        <v>3255.4070962321462</v>
      </c>
      <c r="CD63">
        <v>3266.7928366100305</v>
      </c>
      <c r="CE63">
        <v>3244.8173341114107</v>
      </c>
      <c r="CF63">
        <v>3152.5717408906885</v>
      </c>
      <c r="CG63">
        <v>3025.5996378424911</v>
      </c>
      <c r="CH63">
        <v>2919.2221587558961</v>
      </c>
      <c r="CI63">
        <v>2995.3489277451499</v>
      </c>
      <c r="CJ63">
        <v>2892.7510909919883</v>
      </c>
      <c r="CK63">
        <v>2985.8908243682763</v>
      </c>
      <c r="CL63">
        <v>3186.9071019296489</v>
      </c>
      <c r="CM63">
        <v>3084.1636326566277</v>
      </c>
      <c r="CN63">
        <v>3097.0243084046415</v>
      </c>
      <c r="CO63">
        <v>3224.6166262001984</v>
      </c>
      <c r="CP63">
        <v>3266.1800912160797</v>
      </c>
      <c r="CQ63">
        <v>3145.8980242286525</v>
      </c>
      <c r="CR63">
        <v>3202.4946693483753</v>
      </c>
      <c r="CS63">
        <v>2988.2649018232819</v>
      </c>
      <c r="CT63">
        <v>2948.9773679798827</v>
      </c>
      <c r="CU63">
        <v>2873.5317285203655</v>
      </c>
      <c r="CV63">
        <v>3016.5620330012453</v>
      </c>
      <c r="CW63">
        <v>3238.5268583830712</v>
      </c>
      <c r="CX63">
        <v>3273.5107794163341</v>
      </c>
      <c r="CY63">
        <v>3464.0069080274302</v>
      </c>
      <c r="CZ63">
        <v>3312.8082924808396</v>
      </c>
      <c r="DA63">
        <v>3135.9867917690171</v>
      </c>
      <c r="DB63">
        <v>3116.411893291749</v>
      </c>
      <c r="DC63">
        <v>3093.4845440494591</v>
      </c>
      <c r="DD63">
        <v>3055.33858539218</v>
      </c>
      <c r="DE63">
        <v>3137.2775899377875</v>
      </c>
      <c r="DF63">
        <v>2749.1334642183469</v>
      </c>
      <c r="DG63">
        <v>2722.1919431279621</v>
      </c>
      <c r="DH63">
        <v>2597.114747436859</v>
      </c>
      <c r="DI63">
        <v>3197.5277685144806</v>
      </c>
      <c r="DJ63">
        <v>3077.8846241718074</v>
      </c>
      <c r="DK63">
        <v>3136.582983867921</v>
      </c>
      <c r="DL63">
        <v>3176.3352700834253</v>
      </c>
      <c r="DM63">
        <v>3165.2343281450808</v>
      </c>
      <c r="DN63">
        <v>3153.9583149342047</v>
      </c>
      <c r="DO63">
        <v>2886.6794440800268</v>
      </c>
      <c r="DP63">
        <v>2955.4394305969727</v>
      </c>
      <c r="DQ63">
        <v>3042.3951630265769</v>
      </c>
      <c r="DR63">
        <v>2844.5823967406577</v>
      </c>
      <c r="DS63">
        <v>2729.173324914394</v>
      </c>
      <c r="DT63">
        <v>2714.1680168016801</v>
      </c>
      <c r="DU63">
        <v>3243.7719949046009</v>
      </c>
      <c r="DV63">
        <v>3261.748642402416</v>
      </c>
      <c r="DW63">
        <v>3240.860488721235</v>
      </c>
      <c r="DX63">
        <v>3278.4566002868487</v>
      </c>
      <c r="DY63">
        <v>3368.0620835016152</v>
      </c>
      <c r="DZ63">
        <v>3306.4818461709147</v>
      </c>
      <c r="EA63">
        <v>3099.0911388140162</v>
      </c>
      <c r="EB63">
        <v>3018.9680172768412</v>
      </c>
      <c r="EC63">
        <v>2847.6518894912679</v>
      </c>
      <c r="ED63">
        <v>2756.7927049391692</v>
      </c>
      <c r="EE63">
        <v>3024.6340551617195</v>
      </c>
      <c r="EF63">
        <v>2842.345767575323</v>
      </c>
      <c r="EG63">
        <v>3296.2657381389818</v>
      </c>
      <c r="EH63">
        <v>3309.4118157800076</v>
      </c>
      <c r="EI63">
        <v>3293.2551184878316</v>
      </c>
      <c r="EJ63">
        <v>3285.7835321916828</v>
      </c>
      <c r="EK63">
        <v>3274.9856264421896</v>
      </c>
      <c r="EL63">
        <v>3256.4805508773834</v>
      </c>
      <c r="EM63">
        <v>3119.9431104599007</v>
      </c>
      <c r="EN63">
        <v>2987.1460718380476</v>
      </c>
      <c r="EO63">
        <v>2879.5661981787184</v>
      </c>
      <c r="EP63">
        <v>2805.5617142557394</v>
      </c>
      <c r="EQ63">
        <v>2820.7328343898153</v>
      </c>
      <c r="ER63">
        <v>2886.5344420081447</v>
      </c>
      <c r="ES63">
        <v>3599.6869961354387</v>
      </c>
      <c r="ET63">
        <v>3505.1590614467204</v>
      </c>
      <c r="EU63">
        <v>3347.571817100119</v>
      </c>
      <c r="EV63">
        <v>3198.2019408433353</v>
      </c>
      <c r="EW63">
        <v>3226.6852670688122</v>
      </c>
      <c r="EX63">
        <v>3086.5697735100721</v>
      </c>
      <c r="EY63">
        <v>3147.7003577487644</v>
      </c>
      <c r="EZ63">
        <v>2725.1169452427771</v>
      </c>
      <c r="FA63">
        <v>2679.8119855259538</v>
      </c>
      <c r="FB63">
        <v>2998.6657408175111</v>
      </c>
      <c r="FC63">
        <v>2932.7684971098265</v>
      </c>
      <c r="FD63">
        <v>3084.0607366468271</v>
      </c>
      <c r="FE63">
        <v>3158.9705555650489</v>
      </c>
      <c r="FF63">
        <v>3059.6571737832187</v>
      </c>
      <c r="FG63">
        <v>3162.2566304108054</v>
      </c>
      <c r="FH63">
        <v>3214.692354409879</v>
      </c>
      <c r="FI63">
        <v>3241.0948013431062</v>
      </c>
      <c r="FJ63">
        <v>3262.5528514509992</v>
      </c>
      <c r="FK63">
        <v>3467.2618585728696</v>
      </c>
      <c r="FL63">
        <v>3245.8315166409029</v>
      </c>
      <c r="FM63">
        <v>3352.4748731278623</v>
      </c>
      <c r="FN63">
        <v>3298.3779492627573</v>
      </c>
      <c r="FO63">
        <v>3331.5683031962481</v>
      </c>
      <c r="FP63">
        <v>3581.5447588187258</v>
      </c>
      <c r="FQ63">
        <v>3479.5826186392223</v>
      </c>
      <c r="FR63">
        <v>3369.3055917339589</v>
      </c>
      <c r="FS63">
        <v>3379.4775096148487</v>
      </c>
      <c r="FT63">
        <v>3384.3825656884446</v>
      </c>
      <c r="FU63">
        <v>3425.8601981203965</v>
      </c>
      <c r="FV63">
        <v>3446.6403956194677</v>
      </c>
      <c r="FW63">
        <v>3517.0456602140384</v>
      </c>
      <c r="FX63">
        <v>3612.0243511503581</v>
      </c>
      <c r="FY63">
        <v>3516.1221513131804</v>
      </c>
      <c r="FZ63">
        <v>3354.9164972314929</v>
      </c>
      <c r="GA63">
        <v>3132.6224675742315</v>
      </c>
      <c r="GB63">
        <v>3209.9433036477722</v>
      </c>
      <c r="GC63">
        <v>3375.9094930750116</v>
      </c>
      <c r="GD63">
        <v>3289.0599809772912</v>
      </c>
      <c r="GE63">
        <v>3320.435263477113</v>
      </c>
      <c r="GF63">
        <v>3320.8724968402503</v>
      </c>
      <c r="GG63">
        <v>3275.8720874542014</v>
      </c>
      <c r="GH63">
        <v>3308.0378962630989</v>
      </c>
      <c r="GI63">
        <v>3432.049828799898</v>
      </c>
      <c r="GJ63">
        <v>3348.5564044629755</v>
      </c>
      <c r="GK63">
        <v>3239.0909030447328</v>
      </c>
      <c r="GL63">
        <v>3316.5347821994214</v>
      </c>
      <c r="GM63">
        <v>3348.2479135797776</v>
      </c>
      <c r="GN63">
        <v>3353.7039511782264</v>
      </c>
      <c r="GO63">
        <v>3446.8051732766171</v>
      </c>
      <c r="GP63">
        <v>3414.7260373746203</v>
      </c>
      <c r="GQ63">
        <v>3407.7037794883454</v>
      </c>
      <c r="GR63">
        <v>3470.6937601416139</v>
      </c>
      <c r="GS63">
        <v>3440.1502169413261</v>
      </c>
      <c r="GT63">
        <v>3453.1399778470204</v>
      </c>
      <c r="GU63">
        <v>3737.9291906241742</v>
      </c>
      <c r="GV63">
        <v>3480.4630112403147</v>
      </c>
      <c r="GW63">
        <v>3387.7119731824641</v>
      </c>
      <c r="GX63">
        <v>3575.5758645253209</v>
      </c>
      <c r="GY63">
        <v>4234.8663858923201</v>
      </c>
      <c r="GZ63">
        <v>3546.8092225109904</v>
      </c>
      <c r="HA63">
        <v>3578.4913096200485</v>
      </c>
      <c r="HB63">
        <v>3791.712070723398</v>
      </c>
      <c r="HC63">
        <v>3914.9021385093806</v>
      </c>
      <c r="HD63">
        <v>3856.1694563338788</v>
      </c>
      <c r="HE63">
        <v>3796.3541666666665</v>
      </c>
      <c r="HF63">
        <v>3800.4054775031127</v>
      </c>
      <c r="HG63">
        <v>3794.939500116795</v>
      </c>
      <c r="HH63">
        <v>3615.4247291149986</v>
      </c>
      <c r="HI63">
        <v>3546.4246586011741</v>
      </c>
      <c r="HJ63">
        <v>3725.0017533752471</v>
      </c>
      <c r="HK63">
        <v>3685.9703531944842</v>
      </c>
      <c r="HL63">
        <v>3770.5147165434246</v>
      </c>
      <c r="HM63">
        <v>3704.9702179282604</v>
      </c>
      <c r="HN63">
        <v>3784.5532730048189</v>
      </c>
      <c r="HO63">
        <v>3741.3611207194745</v>
      </c>
      <c r="HP63">
        <v>3859.5411204481788</v>
      </c>
      <c r="HQ63">
        <v>3912.1887154918886</v>
      </c>
      <c r="HR63">
        <v>3931.1691780182873</v>
      </c>
      <c r="HS63">
        <v>3926.4928831731281</v>
      </c>
      <c r="HT63">
        <v>3530.7562761394956</v>
      </c>
      <c r="HU63">
        <v>3567.9064811269423</v>
      </c>
      <c r="HV63">
        <v>4272.1579885171259</v>
      </c>
      <c r="HW63">
        <v>3719.0080523402112</v>
      </c>
      <c r="HX63">
        <v>3815.6266889206804</v>
      </c>
      <c r="HY63">
        <v>3564.0780866998011</v>
      </c>
      <c r="HZ63">
        <v>3588.5450120670362</v>
      </c>
      <c r="IA63">
        <v>3580.4149744261986</v>
      </c>
      <c r="IB63">
        <v>3650.388191996683</v>
      </c>
      <c r="IC63">
        <v>3695.1313367279936</v>
      </c>
      <c r="ID63">
        <v>3710.8104350491535</v>
      </c>
      <c r="IE63">
        <v>3612.6275880906851</v>
      </c>
      <c r="IF63">
        <v>3654.298176635376</v>
      </c>
      <c r="IG63">
        <v>3922.7411373407967</v>
      </c>
      <c r="IH63">
        <v>3910.589062959385</v>
      </c>
      <c r="II63">
        <v>3905.1955007315337</v>
      </c>
      <c r="IJ63">
        <v>3837.4648959566912</v>
      </c>
      <c r="IK63">
        <v>3820.5100752487251</v>
      </c>
      <c r="IL63">
        <v>3725.7900937322961</v>
      </c>
      <c r="IM63">
        <v>3818.26307988191</v>
      </c>
      <c r="IN63">
        <v>3714.6281781023918</v>
      </c>
      <c r="IO63">
        <v>3716.4626484432129</v>
      </c>
      <c r="IP63">
        <v>3874.3589283024116</v>
      </c>
      <c r="IQ63">
        <v>4080.3247302041345</v>
      </c>
      <c r="IR63">
        <v>4151.7286250939151</v>
      </c>
      <c r="IS63">
        <v>4013.8848312911209</v>
      </c>
      <c r="IT63">
        <v>3729.324190521229</v>
      </c>
      <c r="IU63">
        <v>3594.5078892712113</v>
      </c>
      <c r="IV63">
        <v>4088.4768713954459</v>
      </c>
      <c r="IW63">
        <v>3692.8278453866892</v>
      </c>
      <c r="IX63">
        <v>3674.6271663696007</v>
      </c>
      <c r="IY63">
        <v>3689.7342921158961</v>
      </c>
      <c r="IZ63">
        <v>3832.9457829575927</v>
      </c>
      <c r="JA63">
        <v>3593.602294921875</v>
      </c>
      <c r="JB63">
        <v>3553.5223904977479</v>
      </c>
      <c r="JC63">
        <v>4012.1556314678992</v>
      </c>
      <c r="JD63">
        <v>3985.0109190634994</v>
      </c>
      <c r="JE63">
        <v>3751.2310986078646</v>
      </c>
      <c r="JF63">
        <v>3346.1704324495422</v>
      </c>
      <c r="JG63">
        <v>3262.3997532387416</v>
      </c>
      <c r="JH63">
        <v>3714.602808756712</v>
      </c>
      <c r="JI63">
        <v>3444.0000728544364</v>
      </c>
      <c r="JJ63">
        <v>3238.20673763377</v>
      </c>
      <c r="JK63">
        <v>3462.9656577079754</v>
      </c>
      <c r="JL63">
        <v>3513.1387274467238</v>
      </c>
      <c r="JM63">
        <v>3505.9062905317769</v>
      </c>
      <c r="JN63">
        <v>3418.7831987750551</v>
      </c>
      <c r="JO63">
        <v>3440.5277247830636</v>
      </c>
      <c r="JP63">
        <v>3474.1743881118882</v>
      </c>
      <c r="JQ63">
        <v>3196.5901105493185</v>
      </c>
      <c r="JR63">
        <v>3004.9490375618234</v>
      </c>
      <c r="JS63">
        <v>2876.472974174334</v>
      </c>
      <c r="JT63">
        <v>2978.8776510655866</v>
      </c>
      <c r="JU63">
        <v>3168.8342779862933</v>
      </c>
      <c r="JV63">
        <v>3158.789367929061</v>
      </c>
      <c r="JW63">
        <v>3331.2455141058226</v>
      </c>
      <c r="JX63">
        <v>3452.5013396030404</v>
      </c>
      <c r="JY63">
        <v>3444.2630359212053</v>
      </c>
      <c r="JZ63">
        <v>3463.897286133365</v>
      </c>
      <c r="KA63">
        <v>4035.0532007170532</v>
      </c>
      <c r="KB63">
        <v>3364.0102907708178</v>
      </c>
      <c r="KC63">
        <v>2932.6773628233018</v>
      </c>
      <c r="KD63">
        <v>3116.4318012984077</v>
      </c>
      <c r="KE63">
        <v>2873.3834439033953</v>
      </c>
      <c r="KF63">
        <v>3172.0871641365547</v>
      </c>
      <c r="KG63">
        <v>3648.2385287136044</v>
      </c>
      <c r="KH63">
        <v>3305.3101181277671</v>
      </c>
      <c r="KI63">
        <v>3478.7992942998208</v>
      </c>
      <c r="KJ63">
        <v>3579.2508347005978</v>
      </c>
      <c r="KK63">
        <v>3689.8283247514205</v>
      </c>
      <c r="KL63">
        <v>3766.4337550647269</v>
      </c>
      <c r="KM63">
        <v>3615.535732978421</v>
      </c>
      <c r="KN63">
        <v>3643.965372745171</v>
      </c>
      <c r="KO63">
        <v>3500.9934060471369</v>
      </c>
      <c r="KP63">
        <f t="shared" si="0"/>
        <v>3330.5566104453551</v>
      </c>
    </row>
    <row r="64" spans="1:302" x14ac:dyDescent="0.25">
      <c r="A64" t="s">
        <v>726</v>
      </c>
      <c r="B64">
        <v>3200.3132029392236</v>
      </c>
      <c r="C64">
        <v>2731.1050281102648</v>
      </c>
      <c r="D64">
        <v>2656.9281808405976</v>
      </c>
      <c r="E64">
        <v>3018.081125797713</v>
      </c>
      <c r="F64">
        <v>3375.7968104263555</v>
      </c>
      <c r="G64">
        <v>3407.4061279881562</v>
      </c>
      <c r="H64">
        <v>3440.7640989837873</v>
      </c>
      <c r="I64">
        <v>3345.9536538306938</v>
      </c>
      <c r="J64">
        <v>3418.129536380226</v>
      </c>
      <c r="K64">
        <v>3270.7768393955957</v>
      </c>
      <c r="L64">
        <v>3263.7017867628556</v>
      </c>
      <c r="M64">
        <v>3009.6230199128559</v>
      </c>
      <c r="N64">
        <v>3153.3319671291265</v>
      </c>
      <c r="O64">
        <v>3315.9464764713202</v>
      </c>
      <c r="P64">
        <v>3161.0816247795415</v>
      </c>
      <c r="Q64">
        <v>3286.9962897548953</v>
      </c>
      <c r="R64">
        <v>3361.273752598162</v>
      </c>
      <c r="S64">
        <v>3217.1178911428997</v>
      </c>
      <c r="T64">
        <v>3147.6647544901998</v>
      </c>
      <c r="U64">
        <v>3223.5495985659463</v>
      </c>
      <c r="V64">
        <v>3169.249027288849</v>
      </c>
      <c r="W64">
        <v>3104.530158256196</v>
      </c>
      <c r="X64">
        <v>2719.9163696743885</v>
      </c>
      <c r="Y64">
        <v>2661.3773211290945</v>
      </c>
      <c r="Z64">
        <v>2854.4172760101328</v>
      </c>
      <c r="AA64">
        <v>2963.7854415783249</v>
      </c>
      <c r="AB64">
        <v>3310.582321061484</v>
      </c>
      <c r="AC64">
        <v>3323.8999079526393</v>
      </c>
      <c r="AD64">
        <v>3398.8210019109702</v>
      </c>
      <c r="AE64">
        <v>3367.4725353117424</v>
      </c>
      <c r="AF64">
        <v>3375.3199389507731</v>
      </c>
      <c r="AG64">
        <v>3310.4332747284507</v>
      </c>
      <c r="AH64">
        <v>3431.3822301729274</v>
      </c>
      <c r="AI64">
        <v>3392.4906004264194</v>
      </c>
      <c r="AJ64">
        <v>3077.0280838126282</v>
      </c>
      <c r="AK64">
        <v>2652.9193243076415</v>
      </c>
      <c r="AL64">
        <v>2622.3891042454911</v>
      </c>
      <c r="AM64">
        <v>2822.0748348621955</v>
      </c>
      <c r="AN64">
        <v>3243.2916620924361</v>
      </c>
      <c r="AO64">
        <v>3518.3574550702369</v>
      </c>
      <c r="AP64">
        <v>3478.3049841562542</v>
      </c>
      <c r="AQ64">
        <v>3489.2576679794729</v>
      </c>
      <c r="AR64">
        <v>3471.0092082504325</v>
      </c>
      <c r="AS64">
        <v>3472.812120045392</v>
      </c>
      <c r="AT64">
        <v>3324.9645373105768</v>
      </c>
      <c r="AU64">
        <v>3465.3884132304829</v>
      </c>
      <c r="AV64">
        <v>3551.6323805227798</v>
      </c>
      <c r="AW64">
        <v>3234.3387754592959</v>
      </c>
      <c r="AX64">
        <v>3210.5836419256157</v>
      </c>
      <c r="AY64">
        <v>3285.9619997659729</v>
      </c>
      <c r="AZ64">
        <v>3493.3945313386757</v>
      </c>
      <c r="BA64">
        <v>3446.8023914411579</v>
      </c>
      <c r="BB64">
        <v>3475.0751251241113</v>
      </c>
      <c r="BC64">
        <v>3377.7453718664883</v>
      </c>
      <c r="BD64">
        <v>3519.2804885074024</v>
      </c>
      <c r="BE64">
        <v>3512.8572338320159</v>
      </c>
      <c r="BF64">
        <v>3515.5933423981469</v>
      </c>
      <c r="BG64">
        <v>3577.1416110775212</v>
      </c>
      <c r="BH64">
        <v>3511.5754129599623</v>
      </c>
      <c r="BI64">
        <v>3396.7077130687812</v>
      </c>
      <c r="BJ64">
        <v>3138.1459429132478</v>
      </c>
      <c r="BK64">
        <v>3165.0796034845298</v>
      </c>
      <c r="BL64">
        <v>2485.778080636002</v>
      </c>
      <c r="BM64">
        <v>2576.5763390015459</v>
      </c>
      <c r="BN64">
        <v>2858.2052101915115</v>
      </c>
      <c r="BO64">
        <v>2908.1244149434087</v>
      </c>
      <c r="BP64">
        <v>3004.4041032907726</v>
      </c>
      <c r="BQ64">
        <v>2984.5294599018007</v>
      </c>
      <c r="BR64">
        <v>3102.4677055566949</v>
      </c>
      <c r="BS64">
        <v>3324.4665576260295</v>
      </c>
      <c r="BT64">
        <v>3265.0219894188231</v>
      </c>
      <c r="BU64">
        <v>3126.4052461775846</v>
      </c>
      <c r="BV64">
        <v>2812.8957612848321</v>
      </c>
      <c r="BW64">
        <v>2895.3521791930916</v>
      </c>
      <c r="BX64">
        <v>2813.4664836180268</v>
      </c>
      <c r="BY64">
        <v>3416.7809898762653</v>
      </c>
      <c r="BZ64">
        <v>3211.7201945239485</v>
      </c>
      <c r="CA64">
        <v>3288.2382316222365</v>
      </c>
      <c r="CB64">
        <v>3131.619519572233</v>
      </c>
      <c r="CC64">
        <v>3255.4070962321462</v>
      </c>
      <c r="CD64">
        <v>3266.7928366100305</v>
      </c>
      <c r="CE64">
        <v>3244.8173341114107</v>
      </c>
      <c r="CF64">
        <v>3152.5717408906885</v>
      </c>
      <c r="CG64">
        <v>3025.5996378424911</v>
      </c>
      <c r="CH64">
        <v>2919.2221587558961</v>
      </c>
      <c r="CI64">
        <v>2995.3489277451499</v>
      </c>
      <c r="CJ64">
        <v>2892.7510909919883</v>
      </c>
      <c r="CK64">
        <v>2985.8908243682763</v>
      </c>
      <c r="CL64">
        <v>3186.9071019296489</v>
      </c>
      <c r="CM64">
        <v>3084.1636326566277</v>
      </c>
      <c r="CN64">
        <v>3097.0243084046415</v>
      </c>
      <c r="CO64">
        <v>3224.6166262001984</v>
      </c>
      <c r="CP64">
        <v>3266.1800912160797</v>
      </c>
      <c r="CQ64">
        <v>3145.8980242286525</v>
      </c>
      <c r="CR64">
        <v>3202.4946693483753</v>
      </c>
      <c r="CS64">
        <v>2988.2649018232819</v>
      </c>
      <c r="CT64">
        <v>2948.9773679798827</v>
      </c>
      <c r="CU64">
        <v>2873.5317285203655</v>
      </c>
      <c r="CV64">
        <v>3016.5620330012453</v>
      </c>
      <c r="CW64">
        <v>3238.5268583830712</v>
      </c>
      <c r="CX64">
        <v>3273.5107794163341</v>
      </c>
      <c r="CY64">
        <v>3464.0069080274302</v>
      </c>
      <c r="CZ64">
        <v>3312.8082924808396</v>
      </c>
      <c r="DA64">
        <v>3135.9867917690171</v>
      </c>
      <c r="DB64">
        <v>3116.411893291749</v>
      </c>
      <c r="DC64">
        <v>3093.4845440494591</v>
      </c>
      <c r="DD64">
        <v>3055.33858539218</v>
      </c>
      <c r="DE64">
        <v>3137.2775899377875</v>
      </c>
      <c r="DF64">
        <v>2749.1334642183469</v>
      </c>
      <c r="DG64">
        <v>2722.1919431279621</v>
      </c>
      <c r="DH64">
        <v>2597.114747436859</v>
      </c>
      <c r="DI64">
        <v>3197.5277685144806</v>
      </c>
      <c r="DJ64">
        <v>3077.8846241718074</v>
      </c>
      <c r="DK64">
        <v>3136.582983867921</v>
      </c>
      <c r="DL64">
        <v>3176.3352700834253</v>
      </c>
      <c r="DM64">
        <v>3165.2343281450808</v>
      </c>
      <c r="DN64">
        <v>3153.9583149342047</v>
      </c>
      <c r="DO64">
        <v>2886.6794440800268</v>
      </c>
      <c r="DP64">
        <v>2955.4394305969727</v>
      </c>
      <c r="DQ64">
        <v>3042.3951630265769</v>
      </c>
      <c r="DR64">
        <v>2844.5823967406577</v>
      </c>
      <c r="DS64">
        <v>2729.173324914394</v>
      </c>
      <c r="DT64">
        <v>2714.1680168016801</v>
      </c>
      <c r="DU64">
        <v>3243.7719949046009</v>
      </c>
      <c r="DV64">
        <v>3261.748642402416</v>
      </c>
      <c r="DW64">
        <v>3240.860488721235</v>
      </c>
      <c r="DX64">
        <v>3278.4566002868487</v>
      </c>
      <c r="DY64">
        <v>3368.0620835016152</v>
      </c>
      <c r="DZ64">
        <v>3306.4818461709147</v>
      </c>
      <c r="EA64">
        <v>3099.0911388140162</v>
      </c>
      <c r="EB64">
        <v>3018.9680172768412</v>
      </c>
      <c r="EC64">
        <v>2847.6518894912679</v>
      </c>
      <c r="ED64">
        <v>2756.7927049391692</v>
      </c>
      <c r="EE64">
        <v>3024.6340551617195</v>
      </c>
      <c r="EF64">
        <v>2842.345767575323</v>
      </c>
      <c r="EG64">
        <v>3296.2657381389818</v>
      </c>
      <c r="EH64">
        <v>3309.4118157800076</v>
      </c>
      <c r="EI64">
        <v>3293.2551184878316</v>
      </c>
      <c r="EJ64">
        <v>3285.7835321916828</v>
      </c>
      <c r="EK64">
        <v>3274.9856264421896</v>
      </c>
      <c r="EL64">
        <v>3256.4805508773834</v>
      </c>
      <c r="EM64">
        <v>3119.9431104599007</v>
      </c>
      <c r="EN64">
        <v>2987.1460718380476</v>
      </c>
      <c r="EO64">
        <v>2879.5661981787184</v>
      </c>
      <c r="EP64">
        <v>2805.5617142557394</v>
      </c>
      <c r="EQ64">
        <v>2820.7328343898153</v>
      </c>
      <c r="ER64">
        <v>2886.5344420081447</v>
      </c>
      <c r="ES64">
        <v>3599.6869961354387</v>
      </c>
      <c r="ET64">
        <v>3505.1590614467204</v>
      </c>
      <c r="EU64">
        <v>3347.571817100119</v>
      </c>
      <c r="EV64">
        <v>3198.2019408433353</v>
      </c>
      <c r="EW64">
        <v>3226.6852670688122</v>
      </c>
      <c r="EX64">
        <v>3086.5697735100721</v>
      </c>
      <c r="EY64">
        <v>3147.7003577487644</v>
      </c>
      <c r="EZ64">
        <v>2725.1169452427771</v>
      </c>
      <c r="FA64">
        <v>2679.8119855259538</v>
      </c>
      <c r="FB64">
        <v>2998.6657408175111</v>
      </c>
      <c r="FC64">
        <v>2932.7684971098265</v>
      </c>
      <c r="FD64">
        <v>3084.0607366468271</v>
      </c>
      <c r="FE64">
        <v>3158.9705555650489</v>
      </c>
      <c r="FF64">
        <v>3059.6571737832187</v>
      </c>
      <c r="FG64">
        <v>3162.2566304108054</v>
      </c>
      <c r="FH64">
        <v>3214.692354409879</v>
      </c>
      <c r="FI64">
        <v>3241.0948013431062</v>
      </c>
      <c r="FJ64">
        <v>3262.5528514509992</v>
      </c>
      <c r="FK64">
        <v>3467.2618585728696</v>
      </c>
      <c r="FL64">
        <v>3245.8315166409029</v>
      </c>
      <c r="FM64">
        <v>3352.4748731278623</v>
      </c>
      <c r="FN64">
        <v>3298.3779492627573</v>
      </c>
      <c r="FO64">
        <v>3331.5683031962481</v>
      </c>
      <c r="FP64">
        <v>3581.5447588187258</v>
      </c>
      <c r="FQ64">
        <v>3479.5826186392223</v>
      </c>
      <c r="FR64">
        <v>3369.3055917339589</v>
      </c>
      <c r="FS64">
        <v>3379.4775096148487</v>
      </c>
      <c r="FT64">
        <v>3384.3825656884446</v>
      </c>
      <c r="FU64">
        <v>3425.8601981203965</v>
      </c>
      <c r="FV64">
        <v>3446.6403956194677</v>
      </c>
      <c r="FW64">
        <v>3517.0456602140384</v>
      </c>
      <c r="FX64">
        <v>3612.0243511503581</v>
      </c>
      <c r="FY64">
        <v>3516.1221513131804</v>
      </c>
      <c r="FZ64">
        <v>3354.9164972314929</v>
      </c>
      <c r="GA64">
        <v>3132.6224675742315</v>
      </c>
      <c r="GB64">
        <v>3209.9433036477722</v>
      </c>
      <c r="GC64">
        <v>3375.9094930750116</v>
      </c>
      <c r="GD64">
        <v>3289.0599809772912</v>
      </c>
      <c r="GE64">
        <v>3320.435263477113</v>
      </c>
      <c r="GF64">
        <v>3320.8724968402503</v>
      </c>
      <c r="GG64">
        <v>3275.8720874542014</v>
      </c>
      <c r="GH64">
        <v>3308.0378962630989</v>
      </c>
      <c r="GI64">
        <v>3432.049828799898</v>
      </c>
      <c r="GJ64">
        <v>3348.5564044629755</v>
      </c>
      <c r="GK64">
        <v>3239.0909030447328</v>
      </c>
      <c r="GL64">
        <v>3316.5347821994214</v>
      </c>
      <c r="GM64">
        <v>3348.2479135797776</v>
      </c>
      <c r="GN64">
        <v>3353.7039511782264</v>
      </c>
      <c r="GO64">
        <v>3446.8051732766171</v>
      </c>
      <c r="GP64">
        <v>3414.7260373746203</v>
      </c>
      <c r="GQ64">
        <v>3407.7037794883454</v>
      </c>
      <c r="GR64">
        <v>3470.6937601416139</v>
      </c>
      <c r="GS64">
        <v>3440.1502169413261</v>
      </c>
      <c r="GT64">
        <v>3453.1399778470204</v>
      </c>
      <c r="GU64">
        <v>3737.9291906241742</v>
      </c>
      <c r="GV64">
        <v>3480.4630112403147</v>
      </c>
      <c r="GW64">
        <v>3387.7119731824641</v>
      </c>
      <c r="GX64">
        <v>3575.5758645253209</v>
      </c>
      <c r="GY64">
        <v>4234.8663858923201</v>
      </c>
      <c r="GZ64">
        <v>3546.8092225109904</v>
      </c>
      <c r="HA64">
        <v>3578.4913096200485</v>
      </c>
      <c r="HB64">
        <v>3791.712070723398</v>
      </c>
      <c r="HC64">
        <v>3914.9021385093806</v>
      </c>
      <c r="HD64">
        <v>3856.1694563338788</v>
      </c>
      <c r="HE64">
        <v>3796.3541666666665</v>
      </c>
      <c r="HF64">
        <v>3800.4054775031127</v>
      </c>
      <c r="HG64">
        <v>3794.939500116795</v>
      </c>
      <c r="HH64">
        <v>3615.4247291149986</v>
      </c>
      <c r="HI64">
        <v>3546.4246586011741</v>
      </c>
      <c r="HJ64">
        <v>3725.0017533752471</v>
      </c>
      <c r="HK64">
        <v>3685.9703531944842</v>
      </c>
      <c r="HL64">
        <v>3770.5147165434246</v>
      </c>
      <c r="HM64">
        <v>3704.9702179282604</v>
      </c>
      <c r="HN64">
        <v>3784.5532730048189</v>
      </c>
      <c r="HO64">
        <v>3741.3611207194745</v>
      </c>
      <c r="HP64">
        <v>3859.5411204481788</v>
      </c>
      <c r="HQ64">
        <v>3912.1887154918886</v>
      </c>
      <c r="HR64">
        <v>3931.1691780182873</v>
      </c>
      <c r="HS64">
        <v>3926.4928831731281</v>
      </c>
      <c r="HT64">
        <v>3530.7562761394956</v>
      </c>
      <c r="HU64">
        <v>3567.9064811269423</v>
      </c>
      <c r="HV64">
        <v>4272.1579885171259</v>
      </c>
      <c r="HW64">
        <v>3719.0080523402112</v>
      </c>
      <c r="HX64">
        <v>3815.6266889206804</v>
      </c>
      <c r="HY64">
        <v>3564.0780866998011</v>
      </c>
      <c r="HZ64">
        <v>3588.5450120670362</v>
      </c>
      <c r="IA64">
        <v>3580.4149744261986</v>
      </c>
      <c r="IB64">
        <v>3650.388191996683</v>
      </c>
      <c r="IC64">
        <v>3695.1313367279936</v>
      </c>
      <c r="ID64">
        <v>3710.8104350491535</v>
      </c>
      <c r="IE64">
        <v>3612.6275880906851</v>
      </c>
      <c r="IF64">
        <v>3654.298176635376</v>
      </c>
      <c r="IG64">
        <v>3922.7411373407967</v>
      </c>
      <c r="IH64">
        <v>3910.589062959385</v>
      </c>
      <c r="II64">
        <v>3905.1955007315337</v>
      </c>
      <c r="IJ64">
        <v>3837.4648959566912</v>
      </c>
      <c r="IK64">
        <v>3820.5100752487251</v>
      </c>
      <c r="IL64">
        <v>3725.7900937322961</v>
      </c>
      <c r="IM64">
        <v>3818.26307988191</v>
      </c>
      <c r="IN64">
        <v>3714.6281781023918</v>
      </c>
      <c r="IO64">
        <v>3716.4626484432129</v>
      </c>
      <c r="IP64">
        <v>3874.3589283024116</v>
      </c>
      <c r="IQ64">
        <v>4080.3247302041345</v>
      </c>
      <c r="IR64">
        <v>4151.7286250939151</v>
      </c>
      <c r="IS64">
        <v>4013.8848312911209</v>
      </c>
      <c r="IT64">
        <v>3729.324190521229</v>
      </c>
      <c r="IU64">
        <v>3594.5078892712113</v>
      </c>
      <c r="IV64">
        <v>4088.4768713954459</v>
      </c>
      <c r="IW64">
        <v>3692.8278453866892</v>
      </c>
      <c r="IX64">
        <v>3674.6271663696007</v>
      </c>
      <c r="IY64">
        <v>3689.7342921158961</v>
      </c>
      <c r="IZ64">
        <v>3832.9457829575927</v>
      </c>
      <c r="JA64">
        <v>3593.602294921875</v>
      </c>
      <c r="JB64">
        <v>3553.5223904977479</v>
      </c>
      <c r="JC64">
        <v>4012.1556314678992</v>
      </c>
      <c r="JD64">
        <v>3985.0109190634994</v>
      </c>
      <c r="JE64">
        <v>3751.2310986078646</v>
      </c>
      <c r="JF64">
        <v>3346.1704324495422</v>
      </c>
      <c r="JG64">
        <v>3262.3997532387416</v>
      </c>
      <c r="JH64">
        <v>3714.602808756712</v>
      </c>
      <c r="JI64">
        <v>3444.0000728544364</v>
      </c>
      <c r="JJ64">
        <v>3238.20673763377</v>
      </c>
      <c r="JK64">
        <v>3462.9656577079754</v>
      </c>
      <c r="JL64">
        <v>3513.1387274467238</v>
      </c>
      <c r="JM64">
        <v>3505.9062905317769</v>
      </c>
      <c r="JN64">
        <v>3418.7831987750551</v>
      </c>
      <c r="JO64">
        <v>3440.5277247830636</v>
      </c>
      <c r="JP64">
        <v>3474.1743881118882</v>
      </c>
      <c r="JQ64">
        <v>3196.5901105493185</v>
      </c>
      <c r="JR64">
        <v>3004.9490375618234</v>
      </c>
      <c r="JS64">
        <v>2876.472974174334</v>
      </c>
      <c r="JT64">
        <v>2978.8776510655866</v>
      </c>
      <c r="JU64">
        <v>3168.8342779862933</v>
      </c>
      <c r="JV64">
        <v>3158.789367929061</v>
      </c>
      <c r="JW64">
        <v>3331.2455141058226</v>
      </c>
      <c r="JX64">
        <v>3452.5013396030404</v>
      </c>
      <c r="JY64">
        <v>3444.2630359212053</v>
      </c>
      <c r="JZ64">
        <v>3463.897286133365</v>
      </c>
      <c r="KA64">
        <v>4035.0532007170532</v>
      </c>
      <c r="KB64">
        <v>3364.0102907708178</v>
      </c>
      <c r="KC64">
        <v>2932.6773628233018</v>
      </c>
      <c r="KD64">
        <v>3116.4318012984077</v>
      </c>
      <c r="KE64">
        <v>2873.3834439033953</v>
      </c>
      <c r="KF64">
        <v>3172.0871641365547</v>
      </c>
      <c r="KG64">
        <v>3648.2385287136044</v>
      </c>
      <c r="KH64">
        <v>3305.3101181277671</v>
      </c>
      <c r="KI64">
        <v>3478.7992942998208</v>
      </c>
      <c r="KJ64">
        <v>3579.2508347005978</v>
      </c>
      <c r="KK64">
        <v>3689.8283247514205</v>
      </c>
      <c r="KL64">
        <v>3766.4337550647269</v>
      </c>
      <c r="KM64">
        <v>3615.535732978421</v>
      </c>
      <c r="KN64">
        <v>3643.965372745171</v>
      </c>
      <c r="KO64">
        <v>3500.9934060471369</v>
      </c>
      <c r="KP64">
        <f t="shared" si="0"/>
        <v>3330.5566104453551</v>
      </c>
    </row>
    <row r="65" spans="1:302" x14ac:dyDescent="0.25">
      <c r="A65" t="s">
        <v>727</v>
      </c>
      <c r="B65">
        <v>3200.3132029392236</v>
      </c>
      <c r="C65">
        <v>2731.1050281102648</v>
      </c>
      <c r="D65">
        <v>2656.9281808405976</v>
      </c>
      <c r="E65">
        <v>3018.081125797713</v>
      </c>
      <c r="F65">
        <v>3375.7968104263555</v>
      </c>
      <c r="G65">
        <v>3407.4061279881562</v>
      </c>
      <c r="H65">
        <v>3440.7640989837873</v>
      </c>
      <c r="I65">
        <v>3345.9536538306938</v>
      </c>
      <c r="J65">
        <v>3418.129536380226</v>
      </c>
      <c r="K65">
        <v>3270.7768393955957</v>
      </c>
      <c r="L65">
        <v>3263.7017867628556</v>
      </c>
      <c r="M65">
        <v>3009.6230199128559</v>
      </c>
      <c r="N65">
        <v>3153.3319671291265</v>
      </c>
      <c r="O65">
        <v>3315.9464764713202</v>
      </c>
      <c r="P65">
        <v>3161.0816247795415</v>
      </c>
      <c r="Q65">
        <v>3286.9962897548953</v>
      </c>
      <c r="R65">
        <v>3361.273752598162</v>
      </c>
      <c r="S65">
        <v>3217.1178911428997</v>
      </c>
      <c r="T65">
        <v>3147.6647544901998</v>
      </c>
      <c r="U65">
        <v>3223.5495985659463</v>
      </c>
      <c r="V65">
        <v>3169.249027288849</v>
      </c>
      <c r="W65">
        <v>3104.530158256196</v>
      </c>
      <c r="X65">
        <v>2719.9163696743885</v>
      </c>
      <c r="Y65">
        <v>2661.3773211290945</v>
      </c>
      <c r="Z65">
        <v>2854.4172760101328</v>
      </c>
      <c r="AA65">
        <v>2963.7854415783249</v>
      </c>
      <c r="AB65">
        <v>3310.582321061484</v>
      </c>
      <c r="AC65">
        <v>3323.8999079526393</v>
      </c>
      <c r="AD65">
        <v>3398.8210019109702</v>
      </c>
      <c r="AE65">
        <v>3367.4725353117424</v>
      </c>
      <c r="AF65">
        <v>3375.3199389507731</v>
      </c>
      <c r="AG65">
        <v>3310.4332747284507</v>
      </c>
      <c r="AH65">
        <v>3431.3822301729274</v>
      </c>
      <c r="AI65">
        <v>3392.4906004264194</v>
      </c>
      <c r="AJ65">
        <v>3077.0280838126282</v>
      </c>
      <c r="AK65">
        <v>2652.9193243076415</v>
      </c>
      <c r="AL65">
        <v>2622.3891042454911</v>
      </c>
      <c r="AM65">
        <v>2822.0748348621955</v>
      </c>
      <c r="AN65">
        <v>3243.2916620924361</v>
      </c>
      <c r="AO65">
        <v>3518.3574550702369</v>
      </c>
      <c r="AP65">
        <v>3478.3049841562542</v>
      </c>
      <c r="AQ65">
        <v>3489.2576679794729</v>
      </c>
      <c r="AR65">
        <v>3471.0092082504325</v>
      </c>
      <c r="AS65">
        <v>3472.812120045392</v>
      </c>
      <c r="AT65">
        <v>3324.9645373105768</v>
      </c>
      <c r="AU65">
        <v>3465.3884132304829</v>
      </c>
      <c r="AV65">
        <v>3551.6323805227798</v>
      </c>
      <c r="AW65">
        <v>3234.3387754592959</v>
      </c>
      <c r="AX65">
        <v>3210.5836419256157</v>
      </c>
      <c r="AY65">
        <v>3285.9619997659729</v>
      </c>
      <c r="AZ65">
        <v>3493.3945313386757</v>
      </c>
      <c r="BA65">
        <v>3446.8023914411579</v>
      </c>
      <c r="BB65">
        <v>3475.0751251241113</v>
      </c>
      <c r="BC65">
        <v>3377.7453718664883</v>
      </c>
      <c r="BD65">
        <v>3519.2804885074024</v>
      </c>
      <c r="BE65">
        <v>3512.8572338320159</v>
      </c>
      <c r="BF65">
        <v>3515.5933423981469</v>
      </c>
      <c r="BG65">
        <v>3577.1416110775212</v>
      </c>
      <c r="BH65">
        <v>3511.5754129599623</v>
      </c>
      <c r="BI65">
        <v>3396.7077130687812</v>
      </c>
      <c r="BJ65">
        <v>3138.1459429132478</v>
      </c>
      <c r="BK65">
        <v>3165.0796034845298</v>
      </c>
      <c r="BL65">
        <v>2485.778080636002</v>
      </c>
      <c r="BM65">
        <v>2576.5763390015459</v>
      </c>
      <c r="BN65">
        <v>2858.2052101915115</v>
      </c>
      <c r="BO65">
        <v>2908.1244149434087</v>
      </c>
      <c r="BP65">
        <v>3004.4041032907726</v>
      </c>
      <c r="BQ65">
        <v>2984.5294599018007</v>
      </c>
      <c r="BR65">
        <v>3102.4677055566949</v>
      </c>
      <c r="BS65">
        <v>3324.4665576260295</v>
      </c>
      <c r="BT65">
        <v>3265.0219894188231</v>
      </c>
      <c r="BU65">
        <v>3126.4052461775846</v>
      </c>
      <c r="BV65">
        <v>2812.8957612848321</v>
      </c>
      <c r="BW65">
        <v>2895.3521791930916</v>
      </c>
      <c r="BX65">
        <v>2813.4664836180268</v>
      </c>
      <c r="BY65">
        <v>3416.7809898762653</v>
      </c>
      <c r="BZ65">
        <v>3211.7201945239485</v>
      </c>
      <c r="CA65">
        <v>3288.2382316222365</v>
      </c>
      <c r="CB65">
        <v>3131.619519572233</v>
      </c>
      <c r="CC65">
        <v>3255.4070962321462</v>
      </c>
      <c r="CD65">
        <v>3266.7928366100305</v>
      </c>
      <c r="CE65">
        <v>3244.8173341114107</v>
      </c>
      <c r="CF65">
        <v>3152.5717408906885</v>
      </c>
      <c r="CG65">
        <v>3025.5996378424911</v>
      </c>
      <c r="CH65">
        <v>2919.2221587558961</v>
      </c>
      <c r="CI65">
        <v>2995.3489277451499</v>
      </c>
      <c r="CJ65">
        <v>2892.7510909919883</v>
      </c>
      <c r="CK65">
        <v>2985.8908243682763</v>
      </c>
      <c r="CL65">
        <v>3186.9071019296489</v>
      </c>
      <c r="CM65">
        <v>3084.1636326566277</v>
      </c>
      <c r="CN65">
        <v>3097.0243084046415</v>
      </c>
      <c r="CO65">
        <v>3224.6166262001984</v>
      </c>
      <c r="CP65">
        <v>3266.1800912160797</v>
      </c>
      <c r="CQ65">
        <v>3145.8980242286525</v>
      </c>
      <c r="CR65">
        <v>3202.4946693483753</v>
      </c>
      <c r="CS65">
        <v>2988.2649018232819</v>
      </c>
      <c r="CT65">
        <v>2948.9773679798827</v>
      </c>
      <c r="CU65">
        <v>2873.5317285203655</v>
      </c>
      <c r="CV65">
        <v>3016.5620330012453</v>
      </c>
      <c r="CW65">
        <v>3238.5268583830712</v>
      </c>
      <c r="CX65">
        <v>3273.5107794163341</v>
      </c>
      <c r="CY65">
        <v>3464.0069080274302</v>
      </c>
      <c r="CZ65">
        <v>3312.8082924808396</v>
      </c>
      <c r="DA65">
        <v>3135.9867917690171</v>
      </c>
      <c r="DB65">
        <v>3116.411893291749</v>
      </c>
      <c r="DC65">
        <v>3093.4845440494591</v>
      </c>
      <c r="DD65">
        <v>3055.33858539218</v>
      </c>
      <c r="DE65">
        <v>3137.2775899377875</v>
      </c>
      <c r="DF65">
        <v>2749.1334642183469</v>
      </c>
      <c r="DG65">
        <v>2722.1919431279621</v>
      </c>
      <c r="DH65">
        <v>2597.114747436859</v>
      </c>
      <c r="DI65">
        <v>3197.5277685144806</v>
      </c>
      <c r="DJ65">
        <v>3077.8846241718074</v>
      </c>
      <c r="DK65">
        <v>3136.582983867921</v>
      </c>
      <c r="DL65">
        <v>3176.3352700834253</v>
      </c>
      <c r="DM65">
        <v>3165.2343281450808</v>
      </c>
      <c r="DN65">
        <v>3153.9583149342047</v>
      </c>
      <c r="DO65">
        <v>2886.6794440800268</v>
      </c>
      <c r="DP65">
        <v>2955.4394305969727</v>
      </c>
      <c r="DQ65">
        <v>3042.3951630265769</v>
      </c>
      <c r="DR65">
        <v>2844.5823967406577</v>
      </c>
      <c r="DS65">
        <v>2729.173324914394</v>
      </c>
      <c r="DT65">
        <v>2714.1680168016801</v>
      </c>
      <c r="DU65">
        <v>3243.7719949046009</v>
      </c>
      <c r="DV65">
        <v>3261.748642402416</v>
      </c>
      <c r="DW65">
        <v>3240.860488721235</v>
      </c>
      <c r="DX65">
        <v>3278.4566002868487</v>
      </c>
      <c r="DY65">
        <v>3368.0620835016152</v>
      </c>
      <c r="DZ65">
        <v>3306.4818461709147</v>
      </c>
      <c r="EA65">
        <v>3099.0911388140162</v>
      </c>
      <c r="EB65">
        <v>3018.9680172768412</v>
      </c>
      <c r="EC65">
        <v>2847.6518894912679</v>
      </c>
      <c r="ED65">
        <v>2756.7927049391692</v>
      </c>
      <c r="EE65">
        <v>3024.6340551617195</v>
      </c>
      <c r="EF65">
        <v>2842.345767575323</v>
      </c>
      <c r="EG65">
        <v>3296.2657381389818</v>
      </c>
      <c r="EH65">
        <v>3309.4118157800076</v>
      </c>
      <c r="EI65">
        <v>3293.2551184878316</v>
      </c>
      <c r="EJ65">
        <v>3285.7835321916828</v>
      </c>
      <c r="EK65">
        <v>3274.9856264421896</v>
      </c>
      <c r="EL65">
        <v>3256.4805508773834</v>
      </c>
      <c r="EM65">
        <v>3119.9431104599007</v>
      </c>
      <c r="EN65">
        <v>2987.1460718380476</v>
      </c>
      <c r="EO65">
        <v>2879.5661981787184</v>
      </c>
      <c r="EP65">
        <v>2805.5617142557394</v>
      </c>
      <c r="EQ65">
        <v>2820.7328343898153</v>
      </c>
      <c r="ER65">
        <v>2886.5344420081447</v>
      </c>
      <c r="ES65">
        <v>3599.6869961354387</v>
      </c>
      <c r="ET65">
        <v>3505.1590614467204</v>
      </c>
      <c r="EU65">
        <v>3347.571817100119</v>
      </c>
      <c r="EV65">
        <v>3198.2019408433353</v>
      </c>
      <c r="EW65">
        <v>3226.6852670688122</v>
      </c>
      <c r="EX65">
        <v>3086.5697735100721</v>
      </c>
      <c r="EY65">
        <v>3147.7003577487644</v>
      </c>
      <c r="EZ65">
        <v>2725.1169452427771</v>
      </c>
      <c r="FA65">
        <v>2679.8119855259538</v>
      </c>
      <c r="FB65">
        <v>2998.6657408175111</v>
      </c>
      <c r="FC65">
        <v>2932.7684971098265</v>
      </c>
      <c r="FD65">
        <v>3084.0607366468271</v>
      </c>
      <c r="FE65">
        <v>3158.9705555650489</v>
      </c>
      <c r="FF65">
        <v>3059.6571737832187</v>
      </c>
      <c r="FG65">
        <v>3162.2566304108054</v>
      </c>
      <c r="FH65">
        <v>3214.692354409879</v>
      </c>
      <c r="FI65">
        <v>3241.0948013431062</v>
      </c>
      <c r="FJ65">
        <v>3262.5528514509992</v>
      </c>
      <c r="FK65">
        <v>3467.2618585728696</v>
      </c>
      <c r="FL65">
        <v>3245.8315166409029</v>
      </c>
      <c r="FM65">
        <v>3352.4748731278623</v>
      </c>
      <c r="FN65">
        <v>3298.3779492627573</v>
      </c>
      <c r="FO65">
        <v>3331.5683031962481</v>
      </c>
      <c r="FP65">
        <v>3581.5447588187258</v>
      </c>
      <c r="FQ65">
        <v>3479.5826186392223</v>
      </c>
      <c r="FR65">
        <v>3369.3055917339589</v>
      </c>
      <c r="FS65">
        <v>3379.4775096148487</v>
      </c>
      <c r="FT65">
        <v>3384.3825656884446</v>
      </c>
      <c r="FU65">
        <v>3425.8601981203965</v>
      </c>
      <c r="FV65">
        <v>3446.6403956194677</v>
      </c>
      <c r="FW65">
        <v>3517.0456602140384</v>
      </c>
      <c r="FX65">
        <v>3612.0243511503581</v>
      </c>
      <c r="FY65">
        <v>3516.1221513131804</v>
      </c>
      <c r="FZ65">
        <v>3354.9164972314929</v>
      </c>
      <c r="GA65">
        <v>3132.6224675742315</v>
      </c>
      <c r="GB65">
        <v>3209.9433036477722</v>
      </c>
      <c r="GC65">
        <v>3375.9094930750116</v>
      </c>
      <c r="GD65">
        <v>3289.0599809772912</v>
      </c>
      <c r="GE65">
        <v>3320.435263477113</v>
      </c>
      <c r="GF65">
        <v>3320.8724968402503</v>
      </c>
      <c r="GG65">
        <v>3275.8720874542014</v>
      </c>
      <c r="GH65">
        <v>3308.0378962630989</v>
      </c>
      <c r="GI65">
        <v>3432.049828799898</v>
      </c>
      <c r="GJ65">
        <v>3348.5564044629755</v>
      </c>
      <c r="GK65">
        <v>3239.0909030447328</v>
      </c>
      <c r="GL65">
        <v>3316.5347821994214</v>
      </c>
      <c r="GM65">
        <v>3348.2479135797776</v>
      </c>
      <c r="GN65">
        <v>3353.7039511782264</v>
      </c>
      <c r="GO65">
        <v>3446.8051732766171</v>
      </c>
      <c r="GP65">
        <v>3414.7260373746203</v>
      </c>
      <c r="GQ65">
        <v>3407.7037794883454</v>
      </c>
      <c r="GR65">
        <v>3470.6937601416139</v>
      </c>
      <c r="GS65">
        <v>3440.1502169413261</v>
      </c>
      <c r="GT65">
        <v>3453.1399778470204</v>
      </c>
      <c r="GU65">
        <v>3737.9291906241742</v>
      </c>
      <c r="GV65">
        <v>3480.4630112403147</v>
      </c>
      <c r="GW65">
        <v>3387.7119731824641</v>
      </c>
      <c r="GX65">
        <v>3575.5758645253209</v>
      </c>
      <c r="GY65">
        <v>4234.8663858923201</v>
      </c>
      <c r="GZ65">
        <v>3546.8092225109904</v>
      </c>
      <c r="HA65">
        <v>3578.4913096200485</v>
      </c>
      <c r="HB65">
        <v>3791.712070723398</v>
      </c>
      <c r="HC65">
        <v>3914.9021385093806</v>
      </c>
      <c r="HD65">
        <v>3856.1694563338788</v>
      </c>
      <c r="HE65">
        <v>3796.3541666666665</v>
      </c>
      <c r="HF65">
        <v>3800.4054775031127</v>
      </c>
      <c r="HG65">
        <v>3794.939500116795</v>
      </c>
      <c r="HH65">
        <v>3615.4247291149986</v>
      </c>
      <c r="HI65">
        <v>3546.4246586011741</v>
      </c>
      <c r="HJ65">
        <v>3725.0017533752471</v>
      </c>
      <c r="HK65">
        <v>3685.9703531944842</v>
      </c>
      <c r="HL65">
        <v>3770.5147165434246</v>
      </c>
      <c r="HM65">
        <v>3704.9702179282604</v>
      </c>
      <c r="HN65">
        <v>3784.5532730048189</v>
      </c>
      <c r="HO65">
        <v>3741.3611207194745</v>
      </c>
      <c r="HP65">
        <v>3859.5411204481788</v>
      </c>
      <c r="HQ65">
        <v>3912.1887154918886</v>
      </c>
      <c r="HR65">
        <v>3931.1691780182873</v>
      </c>
      <c r="HS65">
        <v>3926.4928831731281</v>
      </c>
      <c r="HT65">
        <v>3530.7562761394956</v>
      </c>
      <c r="HU65">
        <v>3567.9064811269423</v>
      </c>
      <c r="HV65">
        <v>4272.1579885171259</v>
      </c>
      <c r="HW65">
        <v>3719.0080523402112</v>
      </c>
      <c r="HX65">
        <v>3815.6266889206804</v>
      </c>
      <c r="HY65">
        <v>3564.0780866998011</v>
      </c>
      <c r="HZ65">
        <v>3588.5450120670362</v>
      </c>
      <c r="IA65">
        <v>3580.4149744261986</v>
      </c>
      <c r="IB65">
        <v>3650.388191996683</v>
      </c>
      <c r="IC65">
        <v>3695.1313367279936</v>
      </c>
      <c r="ID65">
        <v>3710.8104350491535</v>
      </c>
      <c r="IE65">
        <v>3612.6275880906851</v>
      </c>
      <c r="IF65">
        <v>3654.298176635376</v>
      </c>
      <c r="IG65">
        <v>3922.7411373407967</v>
      </c>
      <c r="IH65">
        <v>3910.589062959385</v>
      </c>
      <c r="II65">
        <v>3905.1955007315337</v>
      </c>
      <c r="IJ65">
        <v>3837.4648959566912</v>
      </c>
      <c r="IK65">
        <v>3820.5100752487251</v>
      </c>
      <c r="IL65">
        <v>3725.7900937322961</v>
      </c>
      <c r="IM65">
        <v>3818.26307988191</v>
      </c>
      <c r="IN65">
        <v>3714.6281781023918</v>
      </c>
      <c r="IO65">
        <v>3716.4626484432129</v>
      </c>
      <c r="IP65">
        <v>3874.3589283024116</v>
      </c>
      <c r="IQ65">
        <v>4080.3247302041345</v>
      </c>
      <c r="IR65">
        <v>4151.7286250939151</v>
      </c>
      <c r="IS65">
        <v>4013.8848312911209</v>
      </c>
      <c r="IT65">
        <v>3729.324190521229</v>
      </c>
      <c r="IU65">
        <v>3594.5078892712113</v>
      </c>
      <c r="IV65">
        <v>4088.4768713954459</v>
      </c>
      <c r="IW65">
        <v>3692.8278453866892</v>
      </c>
      <c r="IX65">
        <v>3674.6271663696007</v>
      </c>
      <c r="IY65">
        <v>3689.7342921158961</v>
      </c>
      <c r="IZ65">
        <v>3832.9457829575927</v>
      </c>
      <c r="JA65">
        <v>3593.602294921875</v>
      </c>
      <c r="JB65">
        <v>3553.5223904977479</v>
      </c>
      <c r="JC65">
        <v>4012.1556314678992</v>
      </c>
      <c r="JD65">
        <v>3985.0109190634994</v>
      </c>
      <c r="JE65">
        <v>3751.2310986078646</v>
      </c>
      <c r="JF65">
        <v>3346.1704324495422</v>
      </c>
      <c r="JG65">
        <v>3262.3997532387416</v>
      </c>
      <c r="JH65">
        <v>3714.602808756712</v>
      </c>
      <c r="JI65">
        <v>3444.0000728544364</v>
      </c>
      <c r="JJ65">
        <v>3238.20673763377</v>
      </c>
      <c r="JK65">
        <v>3462.9656577079754</v>
      </c>
      <c r="JL65">
        <v>3513.1387274467238</v>
      </c>
      <c r="JM65">
        <v>3505.9062905317769</v>
      </c>
      <c r="JN65">
        <v>3418.7831987750551</v>
      </c>
      <c r="JO65">
        <v>3440.5277247830636</v>
      </c>
      <c r="JP65">
        <v>3474.1743881118882</v>
      </c>
      <c r="JQ65">
        <v>3196.5901105493185</v>
      </c>
      <c r="JR65">
        <v>3004.9490375618234</v>
      </c>
      <c r="JS65">
        <v>2876.472974174334</v>
      </c>
      <c r="JT65">
        <v>2978.8776510655866</v>
      </c>
      <c r="JU65">
        <v>3168.8342779862933</v>
      </c>
      <c r="JV65">
        <v>3158.789367929061</v>
      </c>
      <c r="JW65">
        <v>3331.2455141058226</v>
      </c>
      <c r="JX65">
        <v>3452.5013396030404</v>
      </c>
      <c r="JY65">
        <v>3444.2630359212053</v>
      </c>
      <c r="JZ65">
        <v>3463.897286133365</v>
      </c>
      <c r="KA65">
        <v>4035.0532007170532</v>
      </c>
      <c r="KB65">
        <v>3364.0102907708178</v>
      </c>
      <c r="KC65">
        <v>2932.6773628233018</v>
      </c>
      <c r="KD65">
        <v>3116.4318012984077</v>
      </c>
      <c r="KE65">
        <v>2873.3834439033953</v>
      </c>
      <c r="KF65">
        <v>3172.0871641365547</v>
      </c>
      <c r="KG65">
        <v>3648.2385287136044</v>
      </c>
      <c r="KH65">
        <v>3305.3101181277671</v>
      </c>
      <c r="KI65">
        <v>3478.7992942998208</v>
      </c>
      <c r="KJ65">
        <v>3579.2508347005978</v>
      </c>
      <c r="KK65">
        <v>3689.8283247514205</v>
      </c>
      <c r="KL65">
        <v>3766.4337550647269</v>
      </c>
      <c r="KM65">
        <v>3615.535732978421</v>
      </c>
      <c r="KN65">
        <v>3643.965372745171</v>
      </c>
      <c r="KO65">
        <v>3500.9934060471369</v>
      </c>
      <c r="KP65">
        <f t="shared" si="0"/>
        <v>3330.5566104453551</v>
      </c>
    </row>
    <row r="66" spans="1:302" x14ac:dyDescent="0.25">
      <c r="A66" t="s">
        <v>667</v>
      </c>
      <c r="B66">
        <v>3200.3132029392236</v>
      </c>
      <c r="C66">
        <v>2731.1050281102648</v>
      </c>
      <c r="D66">
        <v>2656.9281808405976</v>
      </c>
      <c r="E66">
        <v>3018.081125797713</v>
      </c>
      <c r="F66">
        <v>3375.7968104263555</v>
      </c>
      <c r="G66">
        <v>3407.4061279881562</v>
      </c>
      <c r="H66">
        <v>3440.7640989837873</v>
      </c>
      <c r="I66">
        <v>3345.9536538306938</v>
      </c>
      <c r="J66">
        <v>3418.129536380226</v>
      </c>
      <c r="K66">
        <v>3270.7768393955957</v>
      </c>
      <c r="L66">
        <v>3263.7017867628556</v>
      </c>
      <c r="M66">
        <v>3009.6230199128559</v>
      </c>
      <c r="N66">
        <v>3153.3319671291265</v>
      </c>
      <c r="O66">
        <v>3315.9464764713202</v>
      </c>
      <c r="P66">
        <v>3161.0816247795415</v>
      </c>
      <c r="Q66">
        <v>3286.9962897548953</v>
      </c>
      <c r="R66">
        <v>3361.273752598162</v>
      </c>
      <c r="S66">
        <v>3217.1178911428997</v>
      </c>
      <c r="T66">
        <v>3147.6647544901998</v>
      </c>
      <c r="U66">
        <v>3223.5495985659463</v>
      </c>
      <c r="V66">
        <v>3169.249027288849</v>
      </c>
      <c r="W66">
        <v>3104.530158256196</v>
      </c>
      <c r="X66">
        <v>2719.9163696743885</v>
      </c>
      <c r="Y66">
        <v>2661.3773211290945</v>
      </c>
      <c r="Z66">
        <v>2854.4172760101328</v>
      </c>
      <c r="AA66">
        <v>2963.7854415783249</v>
      </c>
      <c r="AB66">
        <v>3310.582321061484</v>
      </c>
      <c r="AC66">
        <v>3323.8999079526393</v>
      </c>
      <c r="AD66">
        <v>3398.8210019109702</v>
      </c>
      <c r="AE66">
        <v>3367.4725353117424</v>
      </c>
      <c r="AF66">
        <v>3375.3199389507731</v>
      </c>
      <c r="AG66">
        <v>3310.4332747284507</v>
      </c>
      <c r="AH66">
        <v>3431.3822301729274</v>
      </c>
      <c r="AI66">
        <v>3392.4906004264194</v>
      </c>
      <c r="AJ66">
        <v>3077.0280838126282</v>
      </c>
      <c r="AK66">
        <v>2652.9193243076415</v>
      </c>
      <c r="AL66">
        <v>2622.3891042454911</v>
      </c>
      <c r="AM66">
        <v>2822.0748348621955</v>
      </c>
      <c r="AN66">
        <v>3243.2916620924361</v>
      </c>
      <c r="AO66">
        <v>3518.3574550702369</v>
      </c>
      <c r="AP66">
        <v>3478.3049841562542</v>
      </c>
      <c r="AQ66">
        <v>3489.2576679794729</v>
      </c>
      <c r="AR66">
        <v>3471.0092082504325</v>
      </c>
      <c r="AS66">
        <v>3472.812120045392</v>
      </c>
      <c r="AT66">
        <v>3324.9645373105768</v>
      </c>
      <c r="AU66">
        <v>3465.3884132304829</v>
      </c>
      <c r="AV66">
        <v>3551.6323805227798</v>
      </c>
      <c r="AW66">
        <v>3234.3387754592959</v>
      </c>
      <c r="AX66">
        <v>3210.5836419256157</v>
      </c>
      <c r="AY66">
        <v>3285.9619997659729</v>
      </c>
      <c r="AZ66">
        <v>3493.3945313386757</v>
      </c>
      <c r="BA66">
        <v>3446.8023914411579</v>
      </c>
      <c r="BB66">
        <v>3475.0751251241113</v>
      </c>
      <c r="BC66">
        <v>3377.7453718664883</v>
      </c>
      <c r="BD66">
        <v>3519.2804885074024</v>
      </c>
      <c r="BE66">
        <v>3512.8572338320159</v>
      </c>
      <c r="BF66">
        <v>3515.5933423981469</v>
      </c>
      <c r="BG66">
        <v>3577.1416110775212</v>
      </c>
      <c r="BH66">
        <v>3511.5754129599623</v>
      </c>
      <c r="BI66">
        <v>3396.7077130687812</v>
      </c>
      <c r="BJ66">
        <v>3138.1459429132478</v>
      </c>
      <c r="BK66">
        <v>3165.0796034845298</v>
      </c>
      <c r="BL66">
        <v>2485.778080636002</v>
      </c>
      <c r="BM66">
        <v>2576.5763390015459</v>
      </c>
      <c r="BN66">
        <v>2858.2052101915115</v>
      </c>
      <c r="BO66">
        <v>2908.1244149434087</v>
      </c>
      <c r="BP66">
        <v>3004.4041032907726</v>
      </c>
      <c r="BQ66">
        <v>2984.5294599018007</v>
      </c>
      <c r="BR66">
        <v>3102.4677055566949</v>
      </c>
      <c r="BS66">
        <v>3324.4665576260295</v>
      </c>
      <c r="BT66">
        <v>3265.0219894188231</v>
      </c>
      <c r="BU66">
        <v>3126.4052461775846</v>
      </c>
      <c r="BV66">
        <v>2812.8957612848321</v>
      </c>
      <c r="BW66">
        <v>2895.3521791930916</v>
      </c>
      <c r="BX66">
        <v>2813.4664836180268</v>
      </c>
      <c r="BY66">
        <v>3416.7809898762653</v>
      </c>
      <c r="BZ66">
        <v>3211.7201945239485</v>
      </c>
      <c r="CA66">
        <v>3288.2382316222365</v>
      </c>
      <c r="CB66">
        <v>3131.619519572233</v>
      </c>
      <c r="CC66">
        <v>3255.4070962321462</v>
      </c>
      <c r="CD66">
        <v>3266.7928366100305</v>
      </c>
      <c r="CE66">
        <v>3244.8173341114107</v>
      </c>
      <c r="CF66">
        <v>3152.5717408906885</v>
      </c>
      <c r="CG66">
        <v>3025.5996378424911</v>
      </c>
      <c r="CH66">
        <v>2919.2221587558961</v>
      </c>
      <c r="CI66">
        <v>2995.3489277451499</v>
      </c>
      <c r="CJ66">
        <v>2892.7510909919883</v>
      </c>
      <c r="CK66">
        <v>2985.8908243682763</v>
      </c>
      <c r="CL66">
        <v>3186.9071019296489</v>
      </c>
      <c r="CM66">
        <v>3084.1636326566277</v>
      </c>
      <c r="CN66">
        <v>3097.0243084046415</v>
      </c>
      <c r="CO66">
        <v>3224.6166262001984</v>
      </c>
      <c r="CP66">
        <v>3266.1800912160797</v>
      </c>
      <c r="CQ66">
        <v>3145.8980242286525</v>
      </c>
      <c r="CR66">
        <v>3202.4946693483753</v>
      </c>
      <c r="CS66">
        <v>2988.2649018232819</v>
      </c>
      <c r="CT66">
        <v>2948.9773679798827</v>
      </c>
      <c r="CU66">
        <v>2873.5317285203655</v>
      </c>
      <c r="CV66">
        <v>3016.5620330012453</v>
      </c>
      <c r="CW66">
        <v>3238.5268583830712</v>
      </c>
      <c r="CX66">
        <v>3273.5107794163341</v>
      </c>
      <c r="CY66">
        <v>3464.0069080274302</v>
      </c>
      <c r="CZ66">
        <v>3312.8082924808396</v>
      </c>
      <c r="DA66">
        <v>3135.9867917690171</v>
      </c>
      <c r="DB66">
        <v>3116.411893291749</v>
      </c>
      <c r="DC66">
        <v>3093.4845440494591</v>
      </c>
      <c r="DD66">
        <v>3055.33858539218</v>
      </c>
      <c r="DE66">
        <v>3137.2775899377875</v>
      </c>
      <c r="DF66">
        <v>2749.1334642183469</v>
      </c>
      <c r="DG66">
        <v>2722.1919431279621</v>
      </c>
      <c r="DH66">
        <v>2597.114747436859</v>
      </c>
      <c r="DI66">
        <v>3197.5277685144806</v>
      </c>
      <c r="DJ66">
        <v>3077.8846241718074</v>
      </c>
      <c r="DK66">
        <v>3136.582983867921</v>
      </c>
      <c r="DL66">
        <v>3176.3352700834253</v>
      </c>
      <c r="DM66">
        <v>3165.2343281450808</v>
      </c>
      <c r="DN66">
        <v>3153.9583149342047</v>
      </c>
      <c r="DO66">
        <v>2886.6794440800268</v>
      </c>
      <c r="DP66">
        <v>2955.4394305969727</v>
      </c>
      <c r="DQ66">
        <v>3042.3951630265769</v>
      </c>
      <c r="DR66">
        <v>2844.5823967406577</v>
      </c>
      <c r="DS66">
        <v>2729.173324914394</v>
      </c>
      <c r="DT66">
        <v>2714.1680168016801</v>
      </c>
      <c r="DU66">
        <v>3243.7719949046009</v>
      </c>
      <c r="DV66">
        <v>3261.748642402416</v>
      </c>
      <c r="DW66">
        <v>3240.860488721235</v>
      </c>
      <c r="DX66">
        <v>3278.4566002868487</v>
      </c>
      <c r="DY66">
        <v>3368.0620835016152</v>
      </c>
      <c r="DZ66">
        <v>3306.4818461709147</v>
      </c>
      <c r="EA66">
        <v>3099.0911388140162</v>
      </c>
      <c r="EB66">
        <v>3018.9680172768412</v>
      </c>
      <c r="EC66">
        <v>2847.6518894912679</v>
      </c>
      <c r="ED66">
        <v>2756.7927049391692</v>
      </c>
      <c r="EE66">
        <v>3024.6340551617195</v>
      </c>
      <c r="EF66">
        <v>2842.345767575323</v>
      </c>
      <c r="EG66">
        <v>3296.2657381389818</v>
      </c>
      <c r="EH66">
        <v>3309.4118157800076</v>
      </c>
      <c r="EI66">
        <v>3293.2551184878316</v>
      </c>
      <c r="EJ66">
        <v>3285.7835321916828</v>
      </c>
      <c r="EK66">
        <v>3274.9856264421896</v>
      </c>
      <c r="EL66">
        <v>3256.4805508773834</v>
      </c>
      <c r="EM66">
        <v>3119.9431104599007</v>
      </c>
      <c r="EN66">
        <v>2987.1460718380476</v>
      </c>
      <c r="EO66">
        <v>2879.5661981787184</v>
      </c>
      <c r="EP66">
        <v>2805.5617142557394</v>
      </c>
      <c r="EQ66">
        <v>2820.7328343898153</v>
      </c>
      <c r="ER66">
        <v>2886.5344420081447</v>
      </c>
      <c r="ES66">
        <v>3599.6869961354387</v>
      </c>
      <c r="ET66">
        <v>3505.1590614467204</v>
      </c>
      <c r="EU66">
        <v>3347.571817100119</v>
      </c>
      <c r="EV66">
        <v>3198.2019408433353</v>
      </c>
      <c r="EW66">
        <v>3226.6852670688122</v>
      </c>
      <c r="EX66">
        <v>3086.5697735100721</v>
      </c>
      <c r="EY66">
        <v>3147.7003577487644</v>
      </c>
      <c r="EZ66">
        <v>2725.1169452427771</v>
      </c>
      <c r="FA66">
        <v>2679.8119855259538</v>
      </c>
      <c r="FB66">
        <v>2998.6657408175111</v>
      </c>
      <c r="FC66">
        <v>2932.7684971098265</v>
      </c>
      <c r="FD66">
        <v>3084.0607366468271</v>
      </c>
      <c r="FE66">
        <v>3158.9705555650489</v>
      </c>
      <c r="FF66">
        <v>3059.6571737832187</v>
      </c>
      <c r="FG66">
        <v>3162.2566304108054</v>
      </c>
      <c r="FH66">
        <v>3214.692354409879</v>
      </c>
      <c r="FI66">
        <v>3241.0948013431062</v>
      </c>
      <c r="FJ66">
        <v>3262.5528514509992</v>
      </c>
      <c r="FK66">
        <v>3467.2618585728696</v>
      </c>
      <c r="FL66">
        <v>3245.8315166409029</v>
      </c>
      <c r="FM66">
        <v>3352.4748731278623</v>
      </c>
      <c r="FN66">
        <v>3298.3779492627573</v>
      </c>
      <c r="FO66">
        <v>3331.5683031962481</v>
      </c>
      <c r="FP66">
        <v>3581.5447588187258</v>
      </c>
      <c r="FQ66">
        <v>3479.5826186392223</v>
      </c>
      <c r="FR66">
        <v>3369.3055917339589</v>
      </c>
      <c r="FS66">
        <v>3379.4775096148487</v>
      </c>
      <c r="FT66">
        <v>3384.3825656884446</v>
      </c>
      <c r="FU66">
        <v>3425.8601981203965</v>
      </c>
      <c r="FV66">
        <v>3446.6403956194677</v>
      </c>
      <c r="FW66">
        <v>3517.0456602140384</v>
      </c>
      <c r="FX66">
        <v>3612.0243511503581</v>
      </c>
      <c r="FY66">
        <v>3516.1221513131804</v>
      </c>
      <c r="FZ66">
        <v>3354.9164972314929</v>
      </c>
      <c r="GA66">
        <v>3132.6224675742315</v>
      </c>
      <c r="GB66">
        <v>3209.9433036477722</v>
      </c>
      <c r="GC66">
        <v>3375.9094930750116</v>
      </c>
      <c r="GD66">
        <v>3289.0599809772912</v>
      </c>
      <c r="GE66">
        <v>3320.435263477113</v>
      </c>
      <c r="GF66">
        <v>3320.8724968402503</v>
      </c>
      <c r="GG66">
        <v>3275.8720874542014</v>
      </c>
      <c r="GH66">
        <v>3308.0378962630989</v>
      </c>
      <c r="GI66">
        <v>3432.049828799898</v>
      </c>
      <c r="GJ66">
        <v>3348.5564044629755</v>
      </c>
      <c r="GK66">
        <v>3239.0909030447328</v>
      </c>
      <c r="GL66">
        <v>3316.5347821994214</v>
      </c>
      <c r="GM66">
        <v>3348.2479135797776</v>
      </c>
      <c r="GN66">
        <v>3353.7039511782264</v>
      </c>
      <c r="GO66">
        <v>3446.8051732766171</v>
      </c>
      <c r="GP66">
        <v>3414.7260373746203</v>
      </c>
      <c r="GQ66">
        <v>3407.7037794883454</v>
      </c>
      <c r="GR66">
        <v>3470.6937601416139</v>
      </c>
      <c r="GS66">
        <v>3440.1502169413261</v>
      </c>
      <c r="GT66">
        <v>3453.1399778470204</v>
      </c>
      <c r="GU66">
        <v>3737.9291906241742</v>
      </c>
      <c r="GV66">
        <v>3480.4630112403147</v>
      </c>
      <c r="GW66">
        <v>3387.7119731824641</v>
      </c>
      <c r="GX66">
        <v>3575.5758645253209</v>
      </c>
      <c r="GY66">
        <v>4234.8663858923201</v>
      </c>
      <c r="GZ66">
        <v>3546.8092225109904</v>
      </c>
      <c r="HA66">
        <v>3578.4913096200485</v>
      </c>
      <c r="HB66">
        <v>3791.712070723398</v>
      </c>
      <c r="HC66">
        <v>3914.9021385093806</v>
      </c>
      <c r="HD66">
        <v>3856.1694563338788</v>
      </c>
      <c r="HE66">
        <v>3796.3541666666665</v>
      </c>
      <c r="HF66">
        <v>3800.4054775031127</v>
      </c>
      <c r="HG66">
        <v>3794.939500116795</v>
      </c>
      <c r="HH66">
        <v>3615.4247291149986</v>
      </c>
      <c r="HI66">
        <v>3546.4246586011741</v>
      </c>
      <c r="HJ66">
        <v>3725.0017533752471</v>
      </c>
      <c r="HK66">
        <v>3685.9703531944842</v>
      </c>
      <c r="HL66">
        <v>3770.5147165434246</v>
      </c>
      <c r="HM66">
        <v>3704.9702179282604</v>
      </c>
      <c r="HN66">
        <v>3784.5532730048189</v>
      </c>
      <c r="HO66">
        <v>3741.3611207194745</v>
      </c>
      <c r="HP66">
        <v>3859.5411204481788</v>
      </c>
      <c r="HQ66">
        <v>3912.1887154918886</v>
      </c>
      <c r="HR66">
        <v>3931.1691780182873</v>
      </c>
      <c r="HS66">
        <v>3926.4928831731281</v>
      </c>
      <c r="HT66">
        <v>3530.7562761394956</v>
      </c>
      <c r="HU66">
        <v>3567.9064811269423</v>
      </c>
      <c r="HV66">
        <v>4272.1579885171259</v>
      </c>
      <c r="HW66">
        <v>3719.0080523402112</v>
      </c>
      <c r="HX66">
        <v>3815.6266889206804</v>
      </c>
      <c r="HY66">
        <v>3564.0780866998011</v>
      </c>
      <c r="HZ66">
        <v>3588.5450120670362</v>
      </c>
      <c r="IA66">
        <v>3580.4149744261986</v>
      </c>
      <c r="IB66">
        <v>3650.388191996683</v>
      </c>
      <c r="IC66">
        <v>3695.1313367279936</v>
      </c>
      <c r="ID66">
        <v>3710.8104350491535</v>
      </c>
      <c r="IE66">
        <v>3612.6275880906851</v>
      </c>
      <c r="IF66">
        <v>3654.298176635376</v>
      </c>
      <c r="IG66">
        <v>3922.7411373407967</v>
      </c>
      <c r="IH66">
        <v>3910.589062959385</v>
      </c>
      <c r="II66">
        <v>3905.1955007315337</v>
      </c>
      <c r="IJ66">
        <v>3837.4648959566912</v>
      </c>
      <c r="IK66">
        <v>3820.5100752487251</v>
      </c>
      <c r="IL66">
        <v>3725.7900937322961</v>
      </c>
      <c r="IM66">
        <v>3818.26307988191</v>
      </c>
      <c r="IN66">
        <v>3714.6281781023918</v>
      </c>
      <c r="IO66">
        <v>3716.4626484432129</v>
      </c>
      <c r="IP66">
        <v>3874.3589283024116</v>
      </c>
      <c r="IQ66">
        <v>4080.3247302041345</v>
      </c>
      <c r="IR66">
        <v>4151.7286250939151</v>
      </c>
      <c r="IS66">
        <v>4013.8848312911209</v>
      </c>
      <c r="IT66">
        <v>3729.324190521229</v>
      </c>
      <c r="IU66">
        <v>3594.5078892712113</v>
      </c>
      <c r="IV66">
        <v>4088.4768713954459</v>
      </c>
      <c r="IW66">
        <v>3692.8278453866892</v>
      </c>
      <c r="IX66">
        <v>3674.6271663696007</v>
      </c>
      <c r="IY66">
        <v>3689.7342921158961</v>
      </c>
      <c r="IZ66">
        <v>3832.9457829575927</v>
      </c>
      <c r="JA66">
        <v>3593.602294921875</v>
      </c>
      <c r="JB66">
        <v>3553.5223904977479</v>
      </c>
      <c r="JC66">
        <v>4012.1556314678992</v>
      </c>
      <c r="JD66">
        <v>3985.0109190634994</v>
      </c>
      <c r="JE66">
        <v>3751.2310986078646</v>
      </c>
      <c r="JF66">
        <v>3346.1704324495422</v>
      </c>
      <c r="JG66">
        <v>3262.3997532387416</v>
      </c>
      <c r="JH66">
        <v>3714.602808756712</v>
      </c>
      <c r="JI66">
        <v>3444.0000728544364</v>
      </c>
      <c r="JJ66">
        <v>3238.20673763377</v>
      </c>
      <c r="JK66">
        <v>3462.9656577079754</v>
      </c>
      <c r="JL66">
        <v>3513.1387274467238</v>
      </c>
      <c r="JM66">
        <v>3505.9062905317769</v>
      </c>
      <c r="JN66">
        <v>3418.7831987750551</v>
      </c>
      <c r="JO66">
        <v>3440.5277247830636</v>
      </c>
      <c r="JP66">
        <v>3474.1743881118882</v>
      </c>
      <c r="JQ66">
        <v>3196.5901105493185</v>
      </c>
      <c r="JR66">
        <v>3004.9490375618234</v>
      </c>
      <c r="JS66">
        <v>2876.472974174334</v>
      </c>
      <c r="JT66">
        <v>2978.8776510655866</v>
      </c>
      <c r="JU66">
        <v>3168.8342779862933</v>
      </c>
      <c r="JV66">
        <v>3158.789367929061</v>
      </c>
      <c r="JW66">
        <v>3331.2455141058226</v>
      </c>
      <c r="JX66">
        <v>3452.5013396030404</v>
      </c>
      <c r="JY66">
        <v>3444.2630359212053</v>
      </c>
      <c r="JZ66">
        <v>3463.897286133365</v>
      </c>
      <c r="KA66">
        <v>4035.0532007170532</v>
      </c>
      <c r="KB66">
        <v>3364.0102907708178</v>
      </c>
      <c r="KC66">
        <v>2932.6773628233018</v>
      </c>
      <c r="KD66">
        <v>3116.4318012984077</v>
      </c>
      <c r="KE66">
        <v>2873.3834439033953</v>
      </c>
      <c r="KF66">
        <v>3172.0871641365547</v>
      </c>
      <c r="KG66">
        <v>3648.2385287136044</v>
      </c>
      <c r="KH66">
        <v>3305.3101181277671</v>
      </c>
      <c r="KI66">
        <v>3478.7992942998208</v>
      </c>
      <c r="KJ66">
        <v>3579.2508347005978</v>
      </c>
      <c r="KK66">
        <v>3689.8283247514205</v>
      </c>
      <c r="KL66">
        <v>3766.4337550647269</v>
      </c>
      <c r="KM66">
        <v>3615.535732978421</v>
      </c>
      <c r="KN66">
        <v>3643.965372745171</v>
      </c>
      <c r="KO66">
        <v>3500.9934060471369</v>
      </c>
      <c r="KP66">
        <f t="shared" si="0"/>
        <v>3330.5566104453551</v>
      </c>
    </row>
    <row r="67" spans="1:302" x14ac:dyDescent="0.25">
      <c r="A67" t="s">
        <v>668</v>
      </c>
      <c r="B67">
        <v>3200.3132029392236</v>
      </c>
      <c r="C67">
        <v>2731.1050281102648</v>
      </c>
      <c r="D67">
        <v>2656.9281808405976</v>
      </c>
      <c r="E67">
        <v>3018.081125797713</v>
      </c>
      <c r="F67">
        <v>3375.7968104263555</v>
      </c>
      <c r="G67">
        <v>3407.4061279881562</v>
      </c>
      <c r="H67">
        <v>3440.7640989837873</v>
      </c>
      <c r="I67">
        <v>3345.9536538306938</v>
      </c>
      <c r="J67">
        <v>3418.129536380226</v>
      </c>
      <c r="K67">
        <v>3270.7768393955957</v>
      </c>
      <c r="L67">
        <v>3263.7017867628556</v>
      </c>
      <c r="M67">
        <v>3009.6230199128559</v>
      </c>
      <c r="N67">
        <v>3153.3319671291265</v>
      </c>
      <c r="O67">
        <v>3315.9464764713202</v>
      </c>
      <c r="P67">
        <v>3161.0816247795415</v>
      </c>
      <c r="Q67">
        <v>3286.9962897548953</v>
      </c>
      <c r="R67">
        <v>3361.273752598162</v>
      </c>
      <c r="S67">
        <v>3217.1178911428997</v>
      </c>
      <c r="T67">
        <v>3147.6647544901998</v>
      </c>
      <c r="U67">
        <v>3223.5495985659463</v>
      </c>
      <c r="V67">
        <v>3169.249027288849</v>
      </c>
      <c r="W67">
        <v>3104.530158256196</v>
      </c>
      <c r="X67">
        <v>2719.9163696743885</v>
      </c>
      <c r="Y67">
        <v>2661.3773211290945</v>
      </c>
      <c r="Z67">
        <v>2854.4172760101328</v>
      </c>
      <c r="AA67">
        <v>2963.7854415783249</v>
      </c>
      <c r="AB67">
        <v>3310.582321061484</v>
      </c>
      <c r="AC67">
        <v>3323.8999079526393</v>
      </c>
      <c r="AD67">
        <v>3398.8210019109702</v>
      </c>
      <c r="AE67">
        <v>3367.4725353117424</v>
      </c>
      <c r="AF67">
        <v>3375.3199389507731</v>
      </c>
      <c r="AG67">
        <v>3310.4332747284507</v>
      </c>
      <c r="AH67">
        <v>3431.3822301729274</v>
      </c>
      <c r="AI67">
        <v>3392.4906004264194</v>
      </c>
      <c r="AJ67">
        <v>3077.0280838126282</v>
      </c>
      <c r="AK67">
        <v>2652.9193243076415</v>
      </c>
      <c r="AL67">
        <v>2622.3891042454911</v>
      </c>
      <c r="AM67">
        <v>2822.0748348621955</v>
      </c>
      <c r="AN67">
        <v>3243.2916620924361</v>
      </c>
      <c r="AO67">
        <v>3518.3574550702369</v>
      </c>
      <c r="AP67">
        <v>3478.3049841562542</v>
      </c>
      <c r="AQ67">
        <v>3489.2576679794729</v>
      </c>
      <c r="AR67">
        <v>3471.0092082504325</v>
      </c>
      <c r="AS67">
        <v>3472.812120045392</v>
      </c>
      <c r="AT67">
        <v>3324.9645373105768</v>
      </c>
      <c r="AU67">
        <v>3465.3884132304829</v>
      </c>
      <c r="AV67">
        <v>3551.6323805227798</v>
      </c>
      <c r="AW67">
        <v>3234.3387754592959</v>
      </c>
      <c r="AX67">
        <v>3210.5836419256157</v>
      </c>
      <c r="AY67">
        <v>3285.9619997659729</v>
      </c>
      <c r="AZ67">
        <v>3493.3945313386757</v>
      </c>
      <c r="BA67">
        <v>3446.8023914411579</v>
      </c>
      <c r="BB67">
        <v>3475.0751251241113</v>
      </c>
      <c r="BC67">
        <v>3377.7453718664883</v>
      </c>
      <c r="BD67">
        <v>3519.2804885074024</v>
      </c>
      <c r="BE67">
        <v>3512.8572338320159</v>
      </c>
      <c r="BF67">
        <v>3515.5933423981469</v>
      </c>
      <c r="BG67">
        <v>3577.1416110775212</v>
      </c>
      <c r="BH67">
        <v>3511.5754129599623</v>
      </c>
      <c r="BI67">
        <v>3396.7077130687812</v>
      </c>
      <c r="BJ67">
        <v>3138.1459429132478</v>
      </c>
      <c r="BK67">
        <v>3165.0796034845298</v>
      </c>
      <c r="BL67">
        <v>2485.778080636002</v>
      </c>
      <c r="BM67">
        <v>2576.5763390015459</v>
      </c>
      <c r="BN67">
        <v>2858.2052101915115</v>
      </c>
      <c r="BO67">
        <v>2908.1244149434087</v>
      </c>
      <c r="BP67">
        <v>3004.4041032907726</v>
      </c>
      <c r="BQ67">
        <v>2984.5294599018007</v>
      </c>
      <c r="BR67">
        <v>3102.4677055566949</v>
      </c>
      <c r="BS67">
        <v>3324.4665576260295</v>
      </c>
      <c r="BT67">
        <v>3265.0219894188231</v>
      </c>
      <c r="BU67">
        <v>3126.4052461775846</v>
      </c>
      <c r="BV67">
        <v>2812.8957612848321</v>
      </c>
      <c r="BW67">
        <v>2895.3521791930916</v>
      </c>
      <c r="BX67">
        <v>2813.4664836180268</v>
      </c>
      <c r="BY67">
        <v>3416.7809898762653</v>
      </c>
      <c r="BZ67">
        <v>3211.7201945239485</v>
      </c>
      <c r="CA67">
        <v>3288.2382316222365</v>
      </c>
      <c r="CB67">
        <v>3131.619519572233</v>
      </c>
      <c r="CC67">
        <v>3255.4070962321462</v>
      </c>
      <c r="CD67">
        <v>3266.7928366100305</v>
      </c>
      <c r="CE67">
        <v>3244.8173341114107</v>
      </c>
      <c r="CF67">
        <v>3152.5717408906885</v>
      </c>
      <c r="CG67">
        <v>3025.5996378424911</v>
      </c>
      <c r="CH67">
        <v>2919.2221587558961</v>
      </c>
      <c r="CI67">
        <v>2995.3489277451499</v>
      </c>
      <c r="CJ67">
        <v>2892.7510909919883</v>
      </c>
      <c r="CK67">
        <v>2985.8908243682763</v>
      </c>
      <c r="CL67">
        <v>3186.9071019296489</v>
      </c>
      <c r="CM67">
        <v>3084.1636326566277</v>
      </c>
      <c r="CN67">
        <v>3097.0243084046415</v>
      </c>
      <c r="CO67">
        <v>3224.6166262001984</v>
      </c>
      <c r="CP67">
        <v>3266.1800912160797</v>
      </c>
      <c r="CQ67">
        <v>3145.8980242286525</v>
      </c>
      <c r="CR67">
        <v>3202.4946693483753</v>
      </c>
      <c r="CS67">
        <v>2988.2649018232819</v>
      </c>
      <c r="CT67">
        <v>2948.9773679798827</v>
      </c>
      <c r="CU67">
        <v>2873.5317285203655</v>
      </c>
      <c r="CV67">
        <v>3016.5620330012453</v>
      </c>
      <c r="CW67">
        <v>3238.5268583830712</v>
      </c>
      <c r="CX67">
        <v>3273.5107794163341</v>
      </c>
      <c r="CY67">
        <v>3464.0069080274302</v>
      </c>
      <c r="CZ67">
        <v>3312.8082924808396</v>
      </c>
      <c r="DA67">
        <v>3135.9867917690171</v>
      </c>
      <c r="DB67">
        <v>3116.411893291749</v>
      </c>
      <c r="DC67">
        <v>3093.4845440494591</v>
      </c>
      <c r="DD67">
        <v>3055.33858539218</v>
      </c>
      <c r="DE67">
        <v>3137.2775899377875</v>
      </c>
      <c r="DF67">
        <v>2749.1334642183469</v>
      </c>
      <c r="DG67">
        <v>2722.1919431279621</v>
      </c>
      <c r="DH67">
        <v>2597.114747436859</v>
      </c>
      <c r="DI67">
        <v>3197.5277685144806</v>
      </c>
      <c r="DJ67">
        <v>3077.8846241718074</v>
      </c>
      <c r="DK67">
        <v>3136.582983867921</v>
      </c>
      <c r="DL67">
        <v>3176.3352700834253</v>
      </c>
      <c r="DM67">
        <v>3165.2343281450808</v>
      </c>
      <c r="DN67">
        <v>3153.9583149342047</v>
      </c>
      <c r="DO67">
        <v>2886.6794440800268</v>
      </c>
      <c r="DP67">
        <v>2955.4394305969727</v>
      </c>
      <c r="DQ67">
        <v>3042.3951630265769</v>
      </c>
      <c r="DR67">
        <v>2844.5823967406577</v>
      </c>
      <c r="DS67">
        <v>2729.173324914394</v>
      </c>
      <c r="DT67">
        <v>2714.1680168016801</v>
      </c>
      <c r="DU67">
        <v>3243.7719949046009</v>
      </c>
      <c r="DV67">
        <v>3261.748642402416</v>
      </c>
      <c r="DW67">
        <v>3240.860488721235</v>
      </c>
      <c r="DX67">
        <v>3278.4566002868487</v>
      </c>
      <c r="DY67">
        <v>3368.0620835016152</v>
      </c>
      <c r="DZ67">
        <v>3306.4818461709147</v>
      </c>
      <c r="EA67">
        <v>3099.0911388140162</v>
      </c>
      <c r="EB67">
        <v>3018.9680172768412</v>
      </c>
      <c r="EC67">
        <v>2847.6518894912679</v>
      </c>
      <c r="ED67">
        <v>2756.7927049391692</v>
      </c>
      <c r="EE67">
        <v>3024.6340551617195</v>
      </c>
      <c r="EF67">
        <v>2842.345767575323</v>
      </c>
      <c r="EG67">
        <v>3296.2657381389818</v>
      </c>
      <c r="EH67">
        <v>3309.4118157800076</v>
      </c>
      <c r="EI67">
        <v>3293.2551184878316</v>
      </c>
      <c r="EJ67">
        <v>3285.7835321916828</v>
      </c>
      <c r="EK67">
        <v>3274.9856264421896</v>
      </c>
      <c r="EL67">
        <v>3256.4805508773834</v>
      </c>
      <c r="EM67">
        <v>3119.9431104599007</v>
      </c>
      <c r="EN67">
        <v>2987.1460718380476</v>
      </c>
      <c r="EO67">
        <v>2879.5661981787184</v>
      </c>
      <c r="EP67">
        <v>2805.5617142557394</v>
      </c>
      <c r="EQ67">
        <v>2820.7328343898153</v>
      </c>
      <c r="ER67">
        <v>2886.5344420081447</v>
      </c>
      <c r="ES67">
        <v>3599.6869961354387</v>
      </c>
      <c r="ET67">
        <v>3505.1590614467204</v>
      </c>
      <c r="EU67">
        <v>3347.571817100119</v>
      </c>
      <c r="EV67">
        <v>3198.2019408433353</v>
      </c>
      <c r="EW67">
        <v>3226.6852670688122</v>
      </c>
      <c r="EX67">
        <v>3086.5697735100721</v>
      </c>
      <c r="EY67">
        <v>3147.7003577487644</v>
      </c>
      <c r="EZ67">
        <v>2725.1169452427771</v>
      </c>
      <c r="FA67">
        <v>2679.8119855259538</v>
      </c>
      <c r="FB67">
        <v>2998.6657408175111</v>
      </c>
      <c r="FC67">
        <v>2932.7684971098265</v>
      </c>
      <c r="FD67">
        <v>3084.0607366468271</v>
      </c>
      <c r="FE67">
        <v>3158.9705555650489</v>
      </c>
      <c r="FF67">
        <v>3059.6571737832187</v>
      </c>
      <c r="FG67">
        <v>3162.2566304108054</v>
      </c>
      <c r="FH67">
        <v>3214.692354409879</v>
      </c>
      <c r="FI67">
        <v>3241.0948013431062</v>
      </c>
      <c r="FJ67">
        <v>3262.5528514509992</v>
      </c>
      <c r="FK67">
        <v>3467.2618585728696</v>
      </c>
      <c r="FL67">
        <v>3245.8315166409029</v>
      </c>
      <c r="FM67">
        <v>3352.4748731278623</v>
      </c>
      <c r="FN67">
        <v>3298.3779492627573</v>
      </c>
      <c r="FO67">
        <v>3331.5683031962481</v>
      </c>
      <c r="FP67">
        <v>3581.5447588187258</v>
      </c>
      <c r="FQ67">
        <v>3479.5826186392223</v>
      </c>
      <c r="FR67">
        <v>3369.3055917339589</v>
      </c>
      <c r="FS67">
        <v>3379.4775096148487</v>
      </c>
      <c r="FT67">
        <v>3384.3825656884446</v>
      </c>
      <c r="FU67">
        <v>3425.8601981203965</v>
      </c>
      <c r="FV67">
        <v>3446.6403956194677</v>
      </c>
      <c r="FW67">
        <v>3517.0456602140384</v>
      </c>
      <c r="FX67">
        <v>3612.0243511503581</v>
      </c>
      <c r="FY67">
        <v>3516.1221513131804</v>
      </c>
      <c r="FZ67">
        <v>3354.9164972314929</v>
      </c>
      <c r="GA67">
        <v>3132.6224675742315</v>
      </c>
      <c r="GB67">
        <v>3209.9433036477722</v>
      </c>
      <c r="GC67">
        <v>3375.9094930750116</v>
      </c>
      <c r="GD67">
        <v>3289.0599809772912</v>
      </c>
      <c r="GE67">
        <v>3320.435263477113</v>
      </c>
      <c r="GF67">
        <v>3320.8724968402503</v>
      </c>
      <c r="GG67">
        <v>3275.8720874542014</v>
      </c>
      <c r="GH67">
        <v>3308.0378962630989</v>
      </c>
      <c r="GI67">
        <v>3432.049828799898</v>
      </c>
      <c r="GJ67">
        <v>3348.5564044629755</v>
      </c>
      <c r="GK67">
        <v>3239.0909030447328</v>
      </c>
      <c r="GL67">
        <v>3316.5347821994214</v>
      </c>
      <c r="GM67">
        <v>3348.2479135797776</v>
      </c>
      <c r="GN67">
        <v>3353.7039511782264</v>
      </c>
      <c r="GO67">
        <v>3446.8051732766171</v>
      </c>
      <c r="GP67">
        <v>3414.7260373746203</v>
      </c>
      <c r="GQ67">
        <v>3407.7037794883454</v>
      </c>
      <c r="GR67">
        <v>3470.6937601416139</v>
      </c>
      <c r="GS67">
        <v>3440.1502169413261</v>
      </c>
      <c r="GT67">
        <v>3453.1399778470204</v>
      </c>
      <c r="GU67">
        <v>3737.9291906241742</v>
      </c>
      <c r="GV67">
        <v>3480.4630112403147</v>
      </c>
      <c r="GW67">
        <v>3387.7119731824641</v>
      </c>
      <c r="GX67">
        <v>3575.5758645253209</v>
      </c>
      <c r="GY67">
        <v>4234.8663858923201</v>
      </c>
      <c r="GZ67">
        <v>3546.8092225109904</v>
      </c>
      <c r="HA67">
        <v>3578.4913096200485</v>
      </c>
      <c r="HB67">
        <v>3791.712070723398</v>
      </c>
      <c r="HC67">
        <v>3914.9021385093806</v>
      </c>
      <c r="HD67">
        <v>3856.1694563338788</v>
      </c>
      <c r="HE67">
        <v>3796.3541666666665</v>
      </c>
      <c r="HF67">
        <v>3800.4054775031127</v>
      </c>
      <c r="HG67">
        <v>3794.939500116795</v>
      </c>
      <c r="HH67">
        <v>3615.4247291149986</v>
      </c>
      <c r="HI67">
        <v>3546.4246586011741</v>
      </c>
      <c r="HJ67">
        <v>3725.0017533752471</v>
      </c>
      <c r="HK67">
        <v>3685.9703531944842</v>
      </c>
      <c r="HL67">
        <v>3770.5147165434246</v>
      </c>
      <c r="HM67">
        <v>3704.9702179282604</v>
      </c>
      <c r="HN67">
        <v>3784.5532730048189</v>
      </c>
      <c r="HO67">
        <v>3741.3611207194745</v>
      </c>
      <c r="HP67">
        <v>3859.5411204481788</v>
      </c>
      <c r="HQ67">
        <v>3912.1887154918886</v>
      </c>
      <c r="HR67">
        <v>3931.1691780182873</v>
      </c>
      <c r="HS67">
        <v>3926.4928831731281</v>
      </c>
      <c r="HT67">
        <v>3530.7562761394956</v>
      </c>
      <c r="HU67">
        <v>3567.9064811269423</v>
      </c>
      <c r="HV67">
        <v>4272.1579885171259</v>
      </c>
      <c r="HW67">
        <v>3719.0080523402112</v>
      </c>
      <c r="HX67">
        <v>3815.6266889206804</v>
      </c>
      <c r="HY67">
        <v>3564.0780866998011</v>
      </c>
      <c r="HZ67">
        <v>3588.5450120670362</v>
      </c>
      <c r="IA67">
        <v>3580.4149744261986</v>
      </c>
      <c r="IB67">
        <v>3650.388191996683</v>
      </c>
      <c r="IC67">
        <v>3695.1313367279936</v>
      </c>
      <c r="ID67">
        <v>3710.8104350491535</v>
      </c>
      <c r="IE67">
        <v>3612.6275880906851</v>
      </c>
      <c r="IF67">
        <v>3654.298176635376</v>
      </c>
      <c r="IG67">
        <v>3922.7411373407967</v>
      </c>
      <c r="IH67">
        <v>3910.589062959385</v>
      </c>
      <c r="II67">
        <v>3905.1955007315337</v>
      </c>
      <c r="IJ67">
        <v>3837.4648959566912</v>
      </c>
      <c r="IK67">
        <v>3820.5100752487251</v>
      </c>
      <c r="IL67">
        <v>3725.7900937322961</v>
      </c>
      <c r="IM67">
        <v>3818.26307988191</v>
      </c>
      <c r="IN67">
        <v>3714.6281781023918</v>
      </c>
      <c r="IO67">
        <v>3716.4626484432129</v>
      </c>
      <c r="IP67">
        <v>3874.3589283024116</v>
      </c>
      <c r="IQ67">
        <v>4080.3247302041345</v>
      </c>
      <c r="IR67">
        <v>4151.7286250939151</v>
      </c>
      <c r="IS67">
        <v>4013.8848312911209</v>
      </c>
      <c r="IT67">
        <v>3729.324190521229</v>
      </c>
      <c r="IU67">
        <v>3594.5078892712113</v>
      </c>
      <c r="IV67">
        <v>4088.4768713954459</v>
      </c>
      <c r="IW67">
        <v>3692.8278453866892</v>
      </c>
      <c r="IX67">
        <v>3674.6271663696007</v>
      </c>
      <c r="IY67">
        <v>3689.7342921158961</v>
      </c>
      <c r="IZ67">
        <v>3832.9457829575927</v>
      </c>
      <c r="JA67">
        <v>3593.602294921875</v>
      </c>
      <c r="JB67">
        <v>3553.5223904977479</v>
      </c>
      <c r="JC67">
        <v>4012.1556314678992</v>
      </c>
      <c r="JD67">
        <v>3985.0109190634994</v>
      </c>
      <c r="JE67">
        <v>3751.2310986078646</v>
      </c>
      <c r="JF67">
        <v>3346.1704324495422</v>
      </c>
      <c r="JG67">
        <v>3262.3997532387416</v>
      </c>
      <c r="JH67">
        <v>3714.602808756712</v>
      </c>
      <c r="JI67">
        <v>3444.0000728544364</v>
      </c>
      <c r="JJ67">
        <v>3238.20673763377</v>
      </c>
      <c r="JK67">
        <v>3462.9656577079754</v>
      </c>
      <c r="JL67">
        <v>3513.1387274467238</v>
      </c>
      <c r="JM67">
        <v>3505.9062905317769</v>
      </c>
      <c r="JN67">
        <v>3418.7831987750551</v>
      </c>
      <c r="JO67">
        <v>3440.5277247830636</v>
      </c>
      <c r="JP67">
        <v>3474.1743881118882</v>
      </c>
      <c r="JQ67">
        <v>3196.5901105493185</v>
      </c>
      <c r="JR67">
        <v>3004.9490375618234</v>
      </c>
      <c r="JS67">
        <v>2876.472974174334</v>
      </c>
      <c r="JT67">
        <v>2978.8776510655866</v>
      </c>
      <c r="JU67">
        <v>3168.8342779862933</v>
      </c>
      <c r="JV67">
        <v>3158.789367929061</v>
      </c>
      <c r="JW67">
        <v>3331.2455141058226</v>
      </c>
      <c r="JX67">
        <v>3452.5013396030404</v>
      </c>
      <c r="JY67">
        <v>3444.2630359212053</v>
      </c>
      <c r="JZ67">
        <v>3463.897286133365</v>
      </c>
      <c r="KA67">
        <v>4035.0532007170532</v>
      </c>
      <c r="KB67">
        <v>3364.0102907708178</v>
      </c>
      <c r="KC67">
        <v>2932.6773628233018</v>
      </c>
      <c r="KD67">
        <v>3116.4318012984077</v>
      </c>
      <c r="KE67">
        <v>2873.3834439033953</v>
      </c>
      <c r="KF67">
        <v>3172.0871641365547</v>
      </c>
      <c r="KG67">
        <v>3648.2385287136044</v>
      </c>
      <c r="KH67">
        <v>3305.3101181277671</v>
      </c>
      <c r="KI67">
        <v>3478.7992942998208</v>
      </c>
      <c r="KJ67">
        <v>3579.2508347005978</v>
      </c>
      <c r="KK67">
        <v>3689.8283247514205</v>
      </c>
      <c r="KL67">
        <v>3766.4337550647269</v>
      </c>
      <c r="KM67">
        <v>3615.535732978421</v>
      </c>
      <c r="KN67">
        <v>3643.965372745171</v>
      </c>
      <c r="KO67">
        <v>3500.9934060471369</v>
      </c>
      <c r="KP67">
        <f t="shared" si="0"/>
        <v>3330.5566104453551</v>
      </c>
    </row>
    <row r="68" spans="1:302" x14ac:dyDescent="0.25">
      <c r="A68" t="s">
        <v>669</v>
      </c>
      <c r="B68">
        <v>3200.3132029392236</v>
      </c>
      <c r="C68">
        <v>2731.1050281102648</v>
      </c>
      <c r="D68">
        <v>2656.9281808405976</v>
      </c>
      <c r="E68">
        <v>3018.081125797713</v>
      </c>
      <c r="F68">
        <v>3375.7968104263555</v>
      </c>
      <c r="G68">
        <v>3407.4061279881562</v>
      </c>
      <c r="H68">
        <v>3440.7640989837873</v>
      </c>
      <c r="I68">
        <v>3345.9536538306938</v>
      </c>
      <c r="J68">
        <v>3418.129536380226</v>
      </c>
      <c r="K68">
        <v>3270.7768393955957</v>
      </c>
      <c r="L68">
        <v>3263.7017867628556</v>
      </c>
      <c r="M68">
        <v>3009.6230199128559</v>
      </c>
      <c r="N68">
        <v>3153.3319671291265</v>
      </c>
      <c r="O68">
        <v>3315.9464764713202</v>
      </c>
      <c r="P68">
        <v>3161.0816247795415</v>
      </c>
      <c r="Q68">
        <v>3286.9962897548953</v>
      </c>
      <c r="R68">
        <v>3361.273752598162</v>
      </c>
      <c r="S68">
        <v>3217.1178911428997</v>
      </c>
      <c r="T68">
        <v>3147.6647544901998</v>
      </c>
      <c r="U68">
        <v>3223.5495985659463</v>
      </c>
      <c r="V68">
        <v>3169.249027288849</v>
      </c>
      <c r="W68">
        <v>3104.530158256196</v>
      </c>
      <c r="X68">
        <v>2719.9163696743885</v>
      </c>
      <c r="Y68">
        <v>2661.3773211290945</v>
      </c>
      <c r="Z68">
        <v>2854.4172760101328</v>
      </c>
      <c r="AA68">
        <v>2963.7854415783249</v>
      </c>
      <c r="AB68">
        <v>3310.582321061484</v>
      </c>
      <c r="AC68">
        <v>3323.8999079526393</v>
      </c>
      <c r="AD68">
        <v>3398.8210019109702</v>
      </c>
      <c r="AE68">
        <v>3367.4725353117424</v>
      </c>
      <c r="AF68">
        <v>3375.3199389507731</v>
      </c>
      <c r="AG68">
        <v>3310.4332747284507</v>
      </c>
      <c r="AH68">
        <v>3431.3822301729274</v>
      </c>
      <c r="AI68">
        <v>3392.4906004264194</v>
      </c>
      <c r="AJ68">
        <v>3077.0280838126282</v>
      </c>
      <c r="AK68">
        <v>2652.9193243076415</v>
      </c>
      <c r="AL68">
        <v>2622.3891042454911</v>
      </c>
      <c r="AM68">
        <v>2822.0748348621955</v>
      </c>
      <c r="AN68">
        <v>3243.2916620924361</v>
      </c>
      <c r="AO68">
        <v>3518.3574550702369</v>
      </c>
      <c r="AP68">
        <v>3478.3049841562542</v>
      </c>
      <c r="AQ68">
        <v>3489.2576679794729</v>
      </c>
      <c r="AR68">
        <v>3471.0092082504325</v>
      </c>
      <c r="AS68">
        <v>3472.812120045392</v>
      </c>
      <c r="AT68">
        <v>3324.9645373105768</v>
      </c>
      <c r="AU68">
        <v>3465.3884132304829</v>
      </c>
      <c r="AV68">
        <v>3551.6323805227798</v>
      </c>
      <c r="AW68">
        <v>3234.3387754592959</v>
      </c>
      <c r="AX68">
        <v>3210.5836419256157</v>
      </c>
      <c r="AY68">
        <v>3285.9619997659729</v>
      </c>
      <c r="AZ68">
        <v>3493.3945313386757</v>
      </c>
      <c r="BA68">
        <v>3446.8023914411579</v>
      </c>
      <c r="BB68">
        <v>3475.0751251241113</v>
      </c>
      <c r="BC68">
        <v>3377.7453718664883</v>
      </c>
      <c r="BD68">
        <v>3519.2804885074024</v>
      </c>
      <c r="BE68">
        <v>3512.8572338320159</v>
      </c>
      <c r="BF68">
        <v>3515.5933423981469</v>
      </c>
      <c r="BG68">
        <v>3577.1416110775212</v>
      </c>
      <c r="BH68">
        <v>3511.5754129599623</v>
      </c>
      <c r="BI68">
        <v>3396.7077130687812</v>
      </c>
      <c r="BJ68">
        <v>3138.1459429132478</v>
      </c>
      <c r="BK68">
        <v>3165.0796034845298</v>
      </c>
      <c r="BL68">
        <v>2485.778080636002</v>
      </c>
      <c r="BM68">
        <v>2576.5763390015459</v>
      </c>
      <c r="BN68">
        <v>2858.2052101915115</v>
      </c>
      <c r="BO68">
        <v>2908.1244149434087</v>
      </c>
      <c r="BP68">
        <v>3004.4041032907726</v>
      </c>
      <c r="BQ68">
        <v>2984.5294599018007</v>
      </c>
      <c r="BR68">
        <v>3102.4677055566949</v>
      </c>
      <c r="BS68">
        <v>3324.4665576260295</v>
      </c>
      <c r="BT68">
        <v>3265.0219894188231</v>
      </c>
      <c r="BU68">
        <v>3126.4052461775846</v>
      </c>
      <c r="BV68">
        <v>2812.8957612848321</v>
      </c>
      <c r="BW68">
        <v>2895.3521791930916</v>
      </c>
      <c r="BX68">
        <v>2813.4664836180268</v>
      </c>
      <c r="BY68">
        <v>3416.7809898762653</v>
      </c>
      <c r="BZ68">
        <v>3211.7201945239485</v>
      </c>
      <c r="CA68">
        <v>3288.2382316222365</v>
      </c>
      <c r="CB68">
        <v>3131.619519572233</v>
      </c>
      <c r="CC68">
        <v>3255.4070962321462</v>
      </c>
      <c r="CD68">
        <v>3266.7928366100305</v>
      </c>
      <c r="CE68">
        <v>3244.8173341114107</v>
      </c>
      <c r="CF68">
        <v>3152.5717408906885</v>
      </c>
      <c r="CG68">
        <v>3025.5996378424911</v>
      </c>
      <c r="CH68">
        <v>2919.2221587558961</v>
      </c>
      <c r="CI68">
        <v>2995.3489277451499</v>
      </c>
      <c r="CJ68">
        <v>2892.7510909919883</v>
      </c>
      <c r="CK68">
        <v>2985.8908243682763</v>
      </c>
      <c r="CL68">
        <v>3186.9071019296489</v>
      </c>
      <c r="CM68">
        <v>3084.1636326566277</v>
      </c>
      <c r="CN68">
        <v>3097.0243084046415</v>
      </c>
      <c r="CO68">
        <v>3224.6166262001984</v>
      </c>
      <c r="CP68">
        <v>3266.1800912160797</v>
      </c>
      <c r="CQ68">
        <v>3145.8980242286525</v>
      </c>
      <c r="CR68">
        <v>3202.4946693483753</v>
      </c>
      <c r="CS68">
        <v>2988.2649018232819</v>
      </c>
      <c r="CT68">
        <v>2948.9773679798827</v>
      </c>
      <c r="CU68">
        <v>2873.5317285203655</v>
      </c>
      <c r="CV68">
        <v>3016.5620330012453</v>
      </c>
      <c r="CW68">
        <v>3238.5268583830712</v>
      </c>
      <c r="CX68">
        <v>3273.5107794163341</v>
      </c>
      <c r="CY68">
        <v>3464.0069080274302</v>
      </c>
      <c r="CZ68">
        <v>3312.8082924808396</v>
      </c>
      <c r="DA68">
        <v>3135.9867917690171</v>
      </c>
      <c r="DB68">
        <v>3116.411893291749</v>
      </c>
      <c r="DC68">
        <v>3093.4845440494591</v>
      </c>
      <c r="DD68">
        <v>3055.33858539218</v>
      </c>
      <c r="DE68">
        <v>3137.2775899377875</v>
      </c>
      <c r="DF68">
        <v>2749.1334642183469</v>
      </c>
      <c r="DG68">
        <v>2722.1919431279621</v>
      </c>
      <c r="DH68">
        <v>2597.114747436859</v>
      </c>
      <c r="DI68">
        <v>3197.5277685144806</v>
      </c>
      <c r="DJ68">
        <v>3077.8846241718074</v>
      </c>
      <c r="DK68">
        <v>3136.582983867921</v>
      </c>
      <c r="DL68">
        <v>3176.3352700834253</v>
      </c>
      <c r="DM68">
        <v>3165.2343281450808</v>
      </c>
      <c r="DN68">
        <v>3153.9583149342047</v>
      </c>
      <c r="DO68">
        <v>2886.6794440800268</v>
      </c>
      <c r="DP68">
        <v>2955.4394305969727</v>
      </c>
      <c r="DQ68">
        <v>3042.3951630265769</v>
      </c>
      <c r="DR68">
        <v>2844.5823967406577</v>
      </c>
      <c r="DS68">
        <v>2729.173324914394</v>
      </c>
      <c r="DT68">
        <v>2714.1680168016801</v>
      </c>
      <c r="DU68">
        <v>3243.7719949046009</v>
      </c>
      <c r="DV68">
        <v>3261.748642402416</v>
      </c>
      <c r="DW68">
        <v>3240.860488721235</v>
      </c>
      <c r="DX68">
        <v>3278.4566002868487</v>
      </c>
      <c r="DY68">
        <v>3368.0620835016152</v>
      </c>
      <c r="DZ68">
        <v>3306.4818461709147</v>
      </c>
      <c r="EA68">
        <v>3099.0911388140162</v>
      </c>
      <c r="EB68">
        <v>3018.9680172768412</v>
      </c>
      <c r="EC68">
        <v>2847.6518894912679</v>
      </c>
      <c r="ED68">
        <v>2756.7927049391692</v>
      </c>
      <c r="EE68">
        <v>3024.6340551617195</v>
      </c>
      <c r="EF68">
        <v>2842.345767575323</v>
      </c>
      <c r="EG68">
        <v>3296.2657381389818</v>
      </c>
      <c r="EH68">
        <v>3309.4118157800076</v>
      </c>
      <c r="EI68">
        <v>3293.2551184878316</v>
      </c>
      <c r="EJ68">
        <v>3285.7835321916828</v>
      </c>
      <c r="EK68">
        <v>3274.9856264421896</v>
      </c>
      <c r="EL68">
        <v>3256.4805508773834</v>
      </c>
      <c r="EM68">
        <v>3119.9431104599007</v>
      </c>
      <c r="EN68">
        <v>2987.1460718380476</v>
      </c>
      <c r="EO68">
        <v>2879.5661981787184</v>
      </c>
      <c r="EP68">
        <v>2805.5617142557394</v>
      </c>
      <c r="EQ68">
        <v>2820.7328343898153</v>
      </c>
      <c r="ER68">
        <v>2886.5344420081447</v>
      </c>
      <c r="ES68">
        <v>3599.6869961354387</v>
      </c>
      <c r="ET68">
        <v>3505.1590614467204</v>
      </c>
      <c r="EU68">
        <v>3347.571817100119</v>
      </c>
      <c r="EV68">
        <v>3198.2019408433353</v>
      </c>
      <c r="EW68">
        <v>3226.6852670688122</v>
      </c>
      <c r="EX68">
        <v>3086.5697735100721</v>
      </c>
      <c r="EY68">
        <v>3147.7003577487644</v>
      </c>
      <c r="EZ68">
        <v>2725.1169452427771</v>
      </c>
      <c r="FA68">
        <v>2679.8119855259538</v>
      </c>
      <c r="FB68">
        <v>2998.6657408175111</v>
      </c>
      <c r="FC68">
        <v>2932.7684971098265</v>
      </c>
      <c r="FD68">
        <v>3084.0607366468271</v>
      </c>
      <c r="FE68">
        <v>3158.9705555650489</v>
      </c>
      <c r="FF68">
        <v>3059.6571737832187</v>
      </c>
      <c r="FG68">
        <v>3162.2566304108054</v>
      </c>
      <c r="FH68">
        <v>3214.692354409879</v>
      </c>
      <c r="FI68">
        <v>3241.0948013431062</v>
      </c>
      <c r="FJ68">
        <v>3262.5528514509992</v>
      </c>
      <c r="FK68">
        <v>3467.2618585728696</v>
      </c>
      <c r="FL68">
        <v>3245.8315166409029</v>
      </c>
      <c r="FM68">
        <v>3352.4748731278623</v>
      </c>
      <c r="FN68">
        <v>3298.3779492627573</v>
      </c>
      <c r="FO68">
        <v>3331.5683031962481</v>
      </c>
      <c r="FP68">
        <v>3581.5447588187258</v>
      </c>
      <c r="FQ68">
        <v>3479.5826186392223</v>
      </c>
      <c r="FR68">
        <v>3369.3055917339589</v>
      </c>
      <c r="FS68">
        <v>3379.4775096148487</v>
      </c>
      <c r="FT68">
        <v>3384.3825656884446</v>
      </c>
      <c r="FU68">
        <v>3425.8601981203965</v>
      </c>
      <c r="FV68">
        <v>3446.6403956194677</v>
      </c>
      <c r="FW68">
        <v>3517.0456602140384</v>
      </c>
      <c r="FX68">
        <v>3612.0243511503581</v>
      </c>
      <c r="FY68">
        <v>3516.1221513131804</v>
      </c>
      <c r="FZ68">
        <v>3354.9164972314929</v>
      </c>
      <c r="GA68">
        <v>3132.6224675742315</v>
      </c>
      <c r="GB68">
        <v>3209.9433036477722</v>
      </c>
      <c r="GC68">
        <v>3375.9094930750116</v>
      </c>
      <c r="GD68">
        <v>3289.0599809772912</v>
      </c>
      <c r="GE68">
        <v>3320.435263477113</v>
      </c>
      <c r="GF68">
        <v>3320.8724968402503</v>
      </c>
      <c r="GG68">
        <v>3275.8720874542014</v>
      </c>
      <c r="GH68">
        <v>3308.0378962630989</v>
      </c>
      <c r="GI68">
        <v>3432.049828799898</v>
      </c>
      <c r="GJ68">
        <v>3348.5564044629755</v>
      </c>
      <c r="GK68">
        <v>3239.0909030447328</v>
      </c>
      <c r="GL68">
        <v>3316.5347821994214</v>
      </c>
      <c r="GM68">
        <v>3348.2479135797776</v>
      </c>
      <c r="GN68">
        <v>3353.7039511782264</v>
      </c>
      <c r="GO68">
        <v>3446.8051732766171</v>
      </c>
      <c r="GP68">
        <v>3414.7260373746203</v>
      </c>
      <c r="GQ68">
        <v>3407.7037794883454</v>
      </c>
      <c r="GR68">
        <v>3470.6937601416139</v>
      </c>
      <c r="GS68">
        <v>3440.1502169413261</v>
      </c>
      <c r="GT68">
        <v>3453.1399778470204</v>
      </c>
      <c r="GU68">
        <v>3737.9291906241742</v>
      </c>
      <c r="GV68">
        <v>3480.4630112403147</v>
      </c>
      <c r="GW68">
        <v>3387.7119731824641</v>
      </c>
      <c r="GX68">
        <v>3575.5758645253209</v>
      </c>
      <c r="GY68">
        <v>4234.8663858923201</v>
      </c>
      <c r="GZ68">
        <v>3546.8092225109904</v>
      </c>
      <c r="HA68">
        <v>3578.4913096200485</v>
      </c>
      <c r="HB68">
        <v>3791.712070723398</v>
      </c>
      <c r="HC68">
        <v>3914.9021385093806</v>
      </c>
      <c r="HD68">
        <v>3856.1694563338788</v>
      </c>
      <c r="HE68">
        <v>3796.3541666666665</v>
      </c>
      <c r="HF68">
        <v>3800.4054775031127</v>
      </c>
      <c r="HG68">
        <v>3794.939500116795</v>
      </c>
      <c r="HH68">
        <v>3615.4247291149986</v>
      </c>
      <c r="HI68">
        <v>3546.4246586011741</v>
      </c>
      <c r="HJ68">
        <v>3725.0017533752471</v>
      </c>
      <c r="HK68">
        <v>3685.9703531944842</v>
      </c>
      <c r="HL68">
        <v>3770.5147165434246</v>
      </c>
      <c r="HM68">
        <v>3704.9702179282604</v>
      </c>
      <c r="HN68">
        <v>3784.5532730048189</v>
      </c>
      <c r="HO68">
        <v>3741.3611207194745</v>
      </c>
      <c r="HP68">
        <v>3859.5411204481788</v>
      </c>
      <c r="HQ68">
        <v>3912.1887154918886</v>
      </c>
      <c r="HR68">
        <v>3931.1691780182873</v>
      </c>
      <c r="HS68">
        <v>3926.4928831731281</v>
      </c>
      <c r="HT68">
        <v>3530.7562761394956</v>
      </c>
      <c r="HU68">
        <v>3567.9064811269423</v>
      </c>
      <c r="HV68">
        <v>4272.1579885171259</v>
      </c>
      <c r="HW68">
        <v>3719.0080523402112</v>
      </c>
      <c r="HX68">
        <v>3815.6266889206804</v>
      </c>
      <c r="HY68">
        <v>3564.0780866998011</v>
      </c>
      <c r="HZ68">
        <v>3588.5450120670362</v>
      </c>
      <c r="IA68">
        <v>3580.4149744261986</v>
      </c>
      <c r="IB68">
        <v>3650.388191996683</v>
      </c>
      <c r="IC68">
        <v>3695.1313367279936</v>
      </c>
      <c r="ID68">
        <v>3710.8104350491535</v>
      </c>
      <c r="IE68">
        <v>3612.6275880906851</v>
      </c>
      <c r="IF68">
        <v>3654.298176635376</v>
      </c>
      <c r="IG68">
        <v>3922.7411373407967</v>
      </c>
      <c r="IH68">
        <v>3910.589062959385</v>
      </c>
      <c r="II68">
        <v>3905.1955007315337</v>
      </c>
      <c r="IJ68">
        <v>3837.4648959566912</v>
      </c>
      <c r="IK68">
        <v>3820.5100752487251</v>
      </c>
      <c r="IL68">
        <v>3725.7900937322961</v>
      </c>
      <c r="IM68">
        <v>3818.26307988191</v>
      </c>
      <c r="IN68">
        <v>3714.6281781023918</v>
      </c>
      <c r="IO68">
        <v>3716.4626484432129</v>
      </c>
      <c r="IP68">
        <v>3874.3589283024116</v>
      </c>
      <c r="IQ68">
        <v>4080.3247302041345</v>
      </c>
      <c r="IR68">
        <v>4151.7286250939151</v>
      </c>
      <c r="IS68">
        <v>4013.8848312911209</v>
      </c>
      <c r="IT68">
        <v>3729.324190521229</v>
      </c>
      <c r="IU68">
        <v>3594.5078892712113</v>
      </c>
      <c r="IV68">
        <v>4088.4768713954459</v>
      </c>
      <c r="IW68">
        <v>3692.8278453866892</v>
      </c>
      <c r="IX68">
        <v>3674.6271663696007</v>
      </c>
      <c r="IY68">
        <v>3689.7342921158961</v>
      </c>
      <c r="IZ68">
        <v>3832.9457829575927</v>
      </c>
      <c r="JA68">
        <v>3593.602294921875</v>
      </c>
      <c r="JB68">
        <v>3553.5223904977479</v>
      </c>
      <c r="JC68">
        <v>4012.1556314678992</v>
      </c>
      <c r="JD68">
        <v>3985.0109190634994</v>
      </c>
      <c r="JE68">
        <v>3751.2310986078646</v>
      </c>
      <c r="JF68">
        <v>3346.1704324495422</v>
      </c>
      <c r="JG68">
        <v>3262.3997532387416</v>
      </c>
      <c r="JH68">
        <v>3714.602808756712</v>
      </c>
      <c r="JI68">
        <v>3444.0000728544364</v>
      </c>
      <c r="JJ68">
        <v>3238.20673763377</v>
      </c>
      <c r="JK68">
        <v>3462.9656577079754</v>
      </c>
      <c r="JL68">
        <v>3513.1387274467238</v>
      </c>
      <c r="JM68">
        <v>3505.9062905317769</v>
      </c>
      <c r="JN68">
        <v>3418.7831987750551</v>
      </c>
      <c r="JO68">
        <v>3440.5277247830636</v>
      </c>
      <c r="JP68">
        <v>3474.1743881118882</v>
      </c>
      <c r="JQ68">
        <v>3196.5901105493185</v>
      </c>
      <c r="JR68">
        <v>3004.9490375618234</v>
      </c>
      <c r="JS68">
        <v>2876.472974174334</v>
      </c>
      <c r="JT68">
        <v>2978.8776510655866</v>
      </c>
      <c r="JU68">
        <v>3168.8342779862933</v>
      </c>
      <c r="JV68">
        <v>3158.789367929061</v>
      </c>
      <c r="JW68">
        <v>3331.2455141058226</v>
      </c>
      <c r="JX68">
        <v>3452.5013396030404</v>
      </c>
      <c r="JY68">
        <v>3444.2630359212053</v>
      </c>
      <c r="JZ68">
        <v>3463.897286133365</v>
      </c>
      <c r="KA68">
        <v>4035.0532007170532</v>
      </c>
      <c r="KB68">
        <v>3364.0102907708178</v>
      </c>
      <c r="KC68">
        <v>2932.6773628233018</v>
      </c>
      <c r="KD68">
        <v>3116.4318012984077</v>
      </c>
      <c r="KE68">
        <v>2873.3834439033953</v>
      </c>
      <c r="KF68">
        <v>3172.0871641365547</v>
      </c>
      <c r="KG68">
        <v>3648.2385287136044</v>
      </c>
      <c r="KH68">
        <v>3305.3101181277671</v>
      </c>
      <c r="KI68">
        <v>3478.7992942998208</v>
      </c>
      <c r="KJ68">
        <v>3579.2508347005978</v>
      </c>
      <c r="KK68">
        <v>3689.8283247514205</v>
      </c>
      <c r="KL68">
        <v>3766.4337550647269</v>
      </c>
      <c r="KM68">
        <v>3615.535732978421</v>
      </c>
      <c r="KN68">
        <v>3643.965372745171</v>
      </c>
      <c r="KO68">
        <v>3500.9934060471369</v>
      </c>
      <c r="KP68">
        <f t="shared" ref="KP68:KP91" si="1">AVERAGE(B68:KO68)</f>
        <v>3330.5566104453551</v>
      </c>
    </row>
    <row r="69" spans="1:302" x14ac:dyDescent="0.25">
      <c r="A69" t="s">
        <v>670</v>
      </c>
      <c r="B69">
        <v>3200.3132029392236</v>
      </c>
      <c r="C69">
        <v>2731.1050281102648</v>
      </c>
      <c r="D69">
        <v>2656.9281808405976</v>
      </c>
      <c r="E69">
        <v>3018.081125797713</v>
      </c>
      <c r="F69">
        <v>3375.7968104263555</v>
      </c>
      <c r="G69">
        <v>3407.4061279881562</v>
      </c>
      <c r="H69">
        <v>3440.7640989837873</v>
      </c>
      <c r="I69">
        <v>3345.9536538306938</v>
      </c>
      <c r="J69">
        <v>3418.129536380226</v>
      </c>
      <c r="K69">
        <v>3270.7768393955957</v>
      </c>
      <c r="L69">
        <v>3263.7017867628556</v>
      </c>
      <c r="M69">
        <v>3009.6230199128559</v>
      </c>
      <c r="N69">
        <v>3153.3319671291265</v>
      </c>
      <c r="O69">
        <v>3315.9464764713202</v>
      </c>
      <c r="P69">
        <v>3161.0816247795415</v>
      </c>
      <c r="Q69">
        <v>3286.9962897548953</v>
      </c>
      <c r="R69">
        <v>3361.273752598162</v>
      </c>
      <c r="S69">
        <v>3217.1178911428997</v>
      </c>
      <c r="T69">
        <v>3147.6647544901998</v>
      </c>
      <c r="U69">
        <v>3223.5495985659463</v>
      </c>
      <c r="V69">
        <v>3169.249027288849</v>
      </c>
      <c r="W69">
        <v>3104.530158256196</v>
      </c>
      <c r="X69">
        <v>2719.9163696743885</v>
      </c>
      <c r="Y69">
        <v>2661.3773211290945</v>
      </c>
      <c r="Z69">
        <v>2854.4172760101328</v>
      </c>
      <c r="AA69">
        <v>2963.7854415783249</v>
      </c>
      <c r="AB69">
        <v>3310.582321061484</v>
      </c>
      <c r="AC69">
        <v>3323.8999079526393</v>
      </c>
      <c r="AD69">
        <v>3398.8210019109702</v>
      </c>
      <c r="AE69">
        <v>3367.4725353117424</v>
      </c>
      <c r="AF69">
        <v>3375.3199389507731</v>
      </c>
      <c r="AG69">
        <v>3310.4332747284507</v>
      </c>
      <c r="AH69">
        <v>3431.3822301729274</v>
      </c>
      <c r="AI69">
        <v>3392.4906004264194</v>
      </c>
      <c r="AJ69">
        <v>3077.0280838126282</v>
      </c>
      <c r="AK69">
        <v>2652.9193243076415</v>
      </c>
      <c r="AL69">
        <v>2622.3891042454911</v>
      </c>
      <c r="AM69">
        <v>2822.0748348621955</v>
      </c>
      <c r="AN69">
        <v>3243.2916620924361</v>
      </c>
      <c r="AO69">
        <v>3518.3574550702369</v>
      </c>
      <c r="AP69">
        <v>3478.3049841562542</v>
      </c>
      <c r="AQ69">
        <v>3489.2576679794729</v>
      </c>
      <c r="AR69">
        <v>3471.0092082504325</v>
      </c>
      <c r="AS69">
        <v>3472.812120045392</v>
      </c>
      <c r="AT69">
        <v>3324.9645373105768</v>
      </c>
      <c r="AU69">
        <v>3465.3884132304829</v>
      </c>
      <c r="AV69">
        <v>3551.6323805227798</v>
      </c>
      <c r="AW69">
        <v>3234.3387754592959</v>
      </c>
      <c r="AX69">
        <v>3210.5836419256157</v>
      </c>
      <c r="AY69">
        <v>3285.9619997659729</v>
      </c>
      <c r="AZ69">
        <v>3493.3945313386757</v>
      </c>
      <c r="BA69">
        <v>3446.8023914411579</v>
      </c>
      <c r="BB69">
        <v>3475.0751251241113</v>
      </c>
      <c r="BC69">
        <v>3377.7453718664883</v>
      </c>
      <c r="BD69">
        <v>3519.2804885074024</v>
      </c>
      <c r="BE69">
        <v>3512.8572338320159</v>
      </c>
      <c r="BF69">
        <v>3515.5933423981469</v>
      </c>
      <c r="BG69">
        <v>3577.1416110775212</v>
      </c>
      <c r="BH69">
        <v>3511.5754129599623</v>
      </c>
      <c r="BI69">
        <v>3396.7077130687812</v>
      </c>
      <c r="BJ69">
        <v>3138.1459429132478</v>
      </c>
      <c r="BK69">
        <v>3165.0796034845298</v>
      </c>
      <c r="BL69">
        <v>2485.778080636002</v>
      </c>
      <c r="BM69">
        <v>2576.5763390015459</v>
      </c>
      <c r="BN69">
        <v>2858.2052101915115</v>
      </c>
      <c r="BO69">
        <v>2908.1244149434087</v>
      </c>
      <c r="BP69">
        <v>3004.4041032907726</v>
      </c>
      <c r="BQ69">
        <v>2984.5294599018007</v>
      </c>
      <c r="BR69">
        <v>3102.4677055566949</v>
      </c>
      <c r="BS69">
        <v>3324.4665576260295</v>
      </c>
      <c r="BT69">
        <v>3265.0219894188231</v>
      </c>
      <c r="BU69">
        <v>3126.4052461775846</v>
      </c>
      <c r="BV69">
        <v>2812.8957612848321</v>
      </c>
      <c r="BW69">
        <v>2895.3521791930916</v>
      </c>
      <c r="BX69">
        <v>2813.4664836180268</v>
      </c>
      <c r="BY69">
        <v>3416.7809898762653</v>
      </c>
      <c r="BZ69">
        <v>3211.7201945239485</v>
      </c>
      <c r="CA69">
        <v>3288.2382316222365</v>
      </c>
      <c r="CB69">
        <v>3131.619519572233</v>
      </c>
      <c r="CC69">
        <v>3255.4070962321462</v>
      </c>
      <c r="CD69">
        <v>3266.7928366100305</v>
      </c>
      <c r="CE69">
        <v>3244.8173341114107</v>
      </c>
      <c r="CF69">
        <v>3152.5717408906885</v>
      </c>
      <c r="CG69">
        <v>3025.5996378424911</v>
      </c>
      <c r="CH69">
        <v>2919.2221587558961</v>
      </c>
      <c r="CI69">
        <v>2995.3489277451499</v>
      </c>
      <c r="CJ69">
        <v>2892.7510909919883</v>
      </c>
      <c r="CK69">
        <v>2985.8908243682763</v>
      </c>
      <c r="CL69">
        <v>3186.9071019296489</v>
      </c>
      <c r="CM69">
        <v>3084.1636326566277</v>
      </c>
      <c r="CN69">
        <v>3097.0243084046415</v>
      </c>
      <c r="CO69">
        <v>3224.6166262001984</v>
      </c>
      <c r="CP69">
        <v>3266.1800912160797</v>
      </c>
      <c r="CQ69">
        <v>3145.8980242286525</v>
      </c>
      <c r="CR69">
        <v>3202.4946693483753</v>
      </c>
      <c r="CS69">
        <v>2988.2649018232819</v>
      </c>
      <c r="CT69">
        <v>2948.9773679798827</v>
      </c>
      <c r="CU69">
        <v>2873.5317285203655</v>
      </c>
      <c r="CV69">
        <v>3016.5620330012453</v>
      </c>
      <c r="CW69">
        <v>3238.5268583830712</v>
      </c>
      <c r="CX69">
        <v>3273.5107794163341</v>
      </c>
      <c r="CY69">
        <v>3464.0069080274302</v>
      </c>
      <c r="CZ69">
        <v>3312.8082924808396</v>
      </c>
      <c r="DA69">
        <v>3135.9867917690171</v>
      </c>
      <c r="DB69">
        <v>3116.411893291749</v>
      </c>
      <c r="DC69">
        <v>3093.4845440494591</v>
      </c>
      <c r="DD69">
        <v>3055.33858539218</v>
      </c>
      <c r="DE69">
        <v>3137.2775899377875</v>
      </c>
      <c r="DF69">
        <v>2749.1334642183469</v>
      </c>
      <c r="DG69">
        <v>2722.1919431279621</v>
      </c>
      <c r="DH69">
        <v>2597.114747436859</v>
      </c>
      <c r="DI69">
        <v>3197.5277685144806</v>
      </c>
      <c r="DJ69">
        <v>3077.8846241718074</v>
      </c>
      <c r="DK69">
        <v>3136.582983867921</v>
      </c>
      <c r="DL69">
        <v>3176.3352700834253</v>
      </c>
      <c r="DM69">
        <v>3165.2343281450808</v>
      </c>
      <c r="DN69">
        <v>3153.9583149342047</v>
      </c>
      <c r="DO69">
        <v>2886.6794440800268</v>
      </c>
      <c r="DP69">
        <v>2955.4394305969727</v>
      </c>
      <c r="DQ69">
        <v>3042.3951630265769</v>
      </c>
      <c r="DR69">
        <v>2844.5823967406577</v>
      </c>
      <c r="DS69">
        <v>2729.173324914394</v>
      </c>
      <c r="DT69">
        <v>2714.1680168016801</v>
      </c>
      <c r="DU69">
        <v>3243.7719949046009</v>
      </c>
      <c r="DV69">
        <v>3261.748642402416</v>
      </c>
      <c r="DW69">
        <v>3240.860488721235</v>
      </c>
      <c r="DX69">
        <v>3278.4566002868487</v>
      </c>
      <c r="DY69">
        <v>3368.0620835016152</v>
      </c>
      <c r="DZ69">
        <v>3306.4818461709147</v>
      </c>
      <c r="EA69">
        <v>3099.0911388140162</v>
      </c>
      <c r="EB69">
        <v>3018.9680172768412</v>
      </c>
      <c r="EC69">
        <v>2847.6518894912679</v>
      </c>
      <c r="ED69">
        <v>2756.7927049391692</v>
      </c>
      <c r="EE69">
        <v>3024.6340551617195</v>
      </c>
      <c r="EF69">
        <v>2842.345767575323</v>
      </c>
      <c r="EG69">
        <v>3296.2657381389818</v>
      </c>
      <c r="EH69">
        <v>3309.4118157800076</v>
      </c>
      <c r="EI69">
        <v>3293.2551184878316</v>
      </c>
      <c r="EJ69">
        <v>3285.7835321916828</v>
      </c>
      <c r="EK69">
        <v>3274.9856264421896</v>
      </c>
      <c r="EL69">
        <v>3256.4805508773834</v>
      </c>
      <c r="EM69">
        <v>3119.9431104599007</v>
      </c>
      <c r="EN69">
        <v>2987.1460718380476</v>
      </c>
      <c r="EO69">
        <v>2879.5661981787184</v>
      </c>
      <c r="EP69">
        <v>2805.5617142557394</v>
      </c>
      <c r="EQ69">
        <v>2820.7328343898153</v>
      </c>
      <c r="ER69">
        <v>2886.5344420081447</v>
      </c>
      <c r="ES69">
        <v>3599.6869961354387</v>
      </c>
      <c r="ET69">
        <v>3505.1590614467204</v>
      </c>
      <c r="EU69">
        <v>3347.571817100119</v>
      </c>
      <c r="EV69">
        <v>3198.2019408433353</v>
      </c>
      <c r="EW69">
        <v>3226.6852670688122</v>
      </c>
      <c r="EX69">
        <v>3086.5697735100721</v>
      </c>
      <c r="EY69">
        <v>3147.7003577487644</v>
      </c>
      <c r="EZ69">
        <v>2725.1169452427771</v>
      </c>
      <c r="FA69">
        <v>2679.8119855259538</v>
      </c>
      <c r="FB69">
        <v>2998.6657408175111</v>
      </c>
      <c r="FC69">
        <v>2932.7684971098265</v>
      </c>
      <c r="FD69">
        <v>3084.0607366468271</v>
      </c>
      <c r="FE69">
        <v>3158.9705555650489</v>
      </c>
      <c r="FF69">
        <v>3059.6571737832187</v>
      </c>
      <c r="FG69">
        <v>3162.2566304108054</v>
      </c>
      <c r="FH69">
        <v>3214.692354409879</v>
      </c>
      <c r="FI69">
        <v>3241.0948013431062</v>
      </c>
      <c r="FJ69">
        <v>3262.5528514509992</v>
      </c>
      <c r="FK69">
        <v>3467.2618585728696</v>
      </c>
      <c r="FL69">
        <v>3245.8315166409029</v>
      </c>
      <c r="FM69">
        <v>3352.4748731278623</v>
      </c>
      <c r="FN69">
        <v>3298.3779492627573</v>
      </c>
      <c r="FO69">
        <v>3331.5683031962481</v>
      </c>
      <c r="FP69">
        <v>3581.5447588187258</v>
      </c>
      <c r="FQ69">
        <v>3479.5826186392223</v>
      </c>
      <c r="FR69">
        <v>3369.3055917339589</v>
      </c>
      <c r="FS69">
        <v>3379.4775096148487</v>
      </c>
      <c r="FT69">
        <v>3384.3825656884446</v>
      </c>
      <c r="FU69">
        <v>3425.8601981203965</v>
      </c>
      <c r="FV69">
        <v>3446.6403956194677</v>
      </c>
      <c r="FW69">
        <v>3517.0456602140384</v>
      </c>
      <c r="FX69">
        <v>3612.0243511503581</v>
      </c>
      <c r="FY69">
        <v>3516.1221513131804</v>
      </c>
      <c r="FZ69">
        <v>3354.9164972314929</v>
      </c>
      <c r="GA69">
        <v>3132.6224675742315</v>
      </c>
      <c r="GB69">
        <v>3209.9433036477722</v>
      </c>
      <c r="GC69">
        <v>3375.9094930750116</v>
      </c>
      <c r="GD69">
        <v>3289.0599809772912</v>
      </c>
      <c r="GE69">
        <v>3320.435263477113</v>
      </c>
      <c r="GF69">
        <v>3320.8724968402503</v>
      </c>
      <c r="GG69">
        <v>3275.8720874542014</v>
      </c>
      <c r="GH69">
        <v>3308.0378962630989</v>
      </c>
      <c r="GI69">
        <v>3432.049828799898</v>
      </c>
      <c r="GJ69">
        <v>3348.5564044629755</v>
      </c>
      <c r="GK69">
        <v>3239.0909030447328</v>
      </c>
      <c r="GL69">
        <v>3316.5347821994214</v>
      </c>
      <c r="GM69">
        <v>3348.2479135797776</v>
      </c>
      <c r="GN69">
        <v>3353.7039511782264</v>
      </c>
      <c r="GO69">
        <v>3446.8051732766171</v>
      </c>
      <c r="GP69">
        <v>3414.7260373746203</v>
      </c>
      <c r="GQ69">
        <v>3407.7037794883454</v>
      </c>
      <c r="GR69">
        <v>3470.6937601416139</v>
      </c>
      <c r="GS69">
        <v>3440.1502169413261</v>
      </c>
      <c r="GT69">
        <v>3453.1399778470204</v>
      </c>
      <c r="GU69">
        <v>3737.9291906241742</v>
      </c>
      <c r="GV69">
        <v>3480.4630112403147</v>
      </c>
      <c r="GW69">
        <v>3387.7119731824641</v>
      </c>
      <c r="GX69">
        <v>3575.5758645253209</v>
      </c>
      <c r="GY69">
        <v>4234.8663858923201</v>
      </c>
      <c r="GZ69">
        <v>3546.8092225109904</v>
      </c>
      <c r="HA69">
        <v>3578.4913096200485</v>
      </c>
      <c r="HB69">
        <v>3791.712070723398</v>
      </c>
      <c r="HC69">
        <v>3914.9021385093806</v>
      </c>
      <c r="HD69">
        <v>3856.1694563338788</v>
      </c>
      <c r="HE69">
        <v>3796.3541666666665</v>
      </c>
      <c r="HF69">
        <v>3800.4054775031127</v>
      </c>
      <c r="HG69">
        <v>3794.939500116795</v>
      </c>
      <c r="HH69">
        <v>3615.4247291149986</v>
      </c>
      <c r="HI69">
        <v>3546.4246586011741</v>
      </c>
      <c r="HJ69">
        <v>3725.0017533752471</v>
      </c>
      <c r="HK69">
        <v>3685.9703531944842</v>
      </c>
      <c r="HL69">
        <v>3770.5147165434246</v>
      </c>
      <c r="HM69">
        <v>3704.9702179282604</v>
      </c>
      <c r="HN69">
        <v>3784.5532730048189</v>
      </c>
      <c r="HO69">
        <v>3741.3611207194745</v>
      </c>
      <c r="HP69">
        <v>3859.5411204481788</v>
      </c>
      <c r="HQ69">
        <v>3912.1887154918886</v>
      </c>
      <c r="HR69">
        <v>3931.1691780182873</v>
      </c>
      <c r="HS69">
        <v>3926.4928831731281</v>
      </c>
      <c r="HT69">
        <v>3530.7562761394956</v>
      </c>
      <c r="HU69">
        <v>3567.9064811269423</v>
      </c>
      <c r="HV69">
        <v>4272.1579885171259</v>
      </c>
      <c r="HW69">
        <v>3719.0080523402112</v>
      </c>
      <c r="HX69">
        <v>3815.6266889206804</v>
      </c>
      <c r="HY69">
        <v>3564.0780866998011</v>
      </c>
      <c r="HZ69">
        <v>3588.5450120670362</v>
      </c>
      <c r="IA69">
        <v>3580.4149744261986</v>
      </c>
      <c r="IB69">
        <v>3650.388191996683</v>
      </c>
      <c r="IC69">
        <v>3695.1313367279936</v>
      </c>
      <c r="ID69">
        <v>3710.8104350491535</v>
      </c>
      <c r="IE69">
        <v>3612.6275880906851</v>
      </c>
      <c r="IF69">
        <v>3654.298176635376</v>
      </c>
      <c r="IG69">
        <v>3922.7411373407967</v>
      </c>
      <c r="IH69">
        <v>3910.589062959385</v>
      </c>
      <c r="II69">
        <v>3905.1955007315337</v>
      </c>
      <c r="IJ69">
        <v>3837.4648959566912</v>
      </c>
      <c r="IK69">
        <v>3820.5100752487251</v>
      </c>
      <c r="IL69">
        <v>3725.7900937322961</v>
      </c>
      <c r="IM69">
        <v>3818.26307988191</v>
      </c>
      <c r="IN69">
        <v>3714.6281781023918</v>
      </c>
      <c r="IO69">
        <v>3716.4626484432129</v>
      </c>
      <c r="IP69">
        <v>3874.3589283024116</v>
      </c>
      <c r="IQ69">
        <v>4080.3247302041345</v>
      </c>
      <c r="IR69">
        <v>4151.7286250939151</v>
      </c>
      <c r="IS69">
        <v>4013.8848312911209</v>
      </c>
      <c r="IT69">
        <v>3729.324190521229</v>
      </c>
      <c r="IU69">
        <v>3594.5078892712113</v>
      </c>
      <c r="IV69">
        <v>4088.4768713954459</v>
      </c>
      <c r="IW69">
        <v>3692.8278453866892</v>
      </c>
      <c r="IX69">
        <v>3674.6271663696007</v>
      </c>
      <c r="IY69">
        <v>3689.7342921158961</v>
      </c>
      <c r="IZ69">
        <v>3832.9457829575927</v>
      </c>
      <c r="JA69">
        <v>3593.602294921875</v>
      </c>
      <c r="JB69">
        <v>3553.5223904977479</v>
      </c>
      <c r="JC69">
        <v>4012.1556314678992</v>
      </c>
      <c r="JD69">
        <v>3985.0109190634994</v>
      </c>
      <c r="JE69">
        <v>3751.2310986078646</v>
      </c>
      <c r="JF69">
        <v>3346.1704324495422</v>
      </c>
      <c r="JG69">
        <v>3262.3997532387416</v>
      </c>
      <c r="JH69">
        <v>3714.602808756712</v>
      </c>
      <c r="JI69">
        <v>3444.0000728544364</v>
      </c>
      <c r="JJ69">
        <v>3238.20673763377</v>
      </c>
      <c r="JK69">
        <v>3462.9656577079754</v>
      </c>
      <c r="JL69">
        <v>3513.1387274467238</v>
      </c>
      <c r="JM69">
        <v>3505.9062905317769</v>
      </c>
      <c r="JN69">
        <v>3418.7831987750551</v>
      </c>
      <c r="JO69">
        <v>3440.5277247830636</v>
      </c>
      <c r="JP69">
        <v>3474.1743881118882</v>
      </c>
      <c r="JQ69">
        <v>3196.5901105493185</v>
      </c>
      <c r="JR69">
        <v>3004.9490375618234</v>
      </c>
      <c r="JS69">
        <v>2876.472974174334</v>
      </c>
      <c r="JT69">
        <v>2978.8776510655866</v>
      </c>
      <c r="JU69">
        <v>3168.8342779862933</v>
      </c>
      <c r="JV69">
        <v>3158.789367929061</v>
      </c>
      <c r="JW69">
        <v>3331.2455141058226</v>
      </c>
      <c r="JX69">
        <v>3452.5013396030404</v>
      </c>
      <c r="JY69">
        <v>3444.2630359212053</v>
      </c>
      <c r="JZ69">
        <v>3463.897286133365</v>
      </c>
      <c r="KA69">
        <v>4035.0532007170532</v>
      </c>
      <c r="KB69">
        <v>3364.0102907708178</v>
      </c>
      <c r="KC69">
        <v>2932.6773628233018</v>
      </c>
      <c r="KD69">
        <v>3116.4318012984077</v>
      </c>
      <c r="KE69">
        <v>2873.3834439033953</v>
      </c>
      <c r="KF69">
        <v>3172.0871641365547</v>
      </c>
      <c r="KG69">
        <v>3648.2385287136044</v>
      </c>
      <c r="KH69">
        <v>3305.3101181277671</v>
      </c>
      <c r="KI69">
        <v>3478.7992942998208</v>
      </c>
      <c r="KJ69">
        <v>3579.2508347005978</v>
      </c>
      <c r="KK69">
        <v>3689.8283247514205</v>
      </c>
      <c r="KL69">
        <v>3766.4337550647269</v>
      </c>
      <c r="KM69">
        <v>3615.535732978421</v>
      </c>
      <c r="KN69">
        <v>3643.965372745171</v>
      </c>
      <c r="KO69">
        <v>3500.9934060471369</v>
      </c>
      <c r="KP69">
        <f t="shared" si="1"/>
        <v>3330.5566104453551</v>
      </c>
    </row>
    <row r="70" spans="1:302" x14ac:dyDescent="0.25">
      <c r="A70" t="s">
        <v>671</v>
      </c>
      <c r="B70">
        <v>3200.3132029392236</v>
      </c>
      <c r="C70">
        <v>2731.1050281102648</v>
      </c>
      <c r="D70">
        <v>2656.9281808405976</v>
      </c>
      <c r="E70">
        <v>3018.081125797713</v>
      </c>
      <c r="F70">
        <v>3375.7968104263555</v>
      </c>
      <c r="G70">
        <v>3407.4061279881562</v>
      </c>
      <c r="H70">
        <v>3440.7640989837873</v>
      </c>
      <c r="I70">
        <v>3345.9536538306938</v>
      </c>
      <c r="J70">
        <v>3418.129536380226</v>
      </c>
      <c r="K70">
        <v>3270.7768393955957</v>
      </c>
      <c r="L70">
        <v>3263.7017867628556</v>
      </c>
      <c r="M70">
        <v>3009.6230199128559</v>
      </c>
      <c r="N70">
        <v>3153.3319671291265</v>
      </c>
      <c r="O70">
        <v>3315.9464764713202</v>
      </c>
      <c r="P70">
        <v>3161.0816247795415</v>
      </c>
      <c r="Q70">
        <v>3286.9962897548953</v>
      </c>
      <c r="R70">
        <v>3361.273752598162</v>
      </c>
      <c r="S70">
        <v>3217.1178911428997</v>
      </c>
      <c r="T70">
        <v>3147.6647544901998</v>
      </c>
      <c r="U70">
        <v>3223.5495985659463</v>
      </c>
      <c r="V70">
        <v>3169.249027288849</v>
      </c>
      <c r="W70">
        <v>3104.530158256196</v>
      </c>
      <c r="X70">
        <v>2719.9163696743885</v>
      </c>
      <c r="Y70">
        <v>2661.3773211290945</v>
      </c>
      <c r="Z70">
        <v>2854.4172760101328</v>
      </c>
      <c r="AA70">
        <v>2963.7854415783249</v>
      </c>
      <c r="AB70">
        <v>3310.582321061484</v>
      </c>
      <c r="AC70">
        <v>3323.8999079526393</v>
      </c>
      <c r="AD70">
        <v>3398.8210019109702</v>
      </c>
      <c r="AE70">
        <v>3367.4725353117424</v>
      </c>
      <c r="AF70">
        <v>3375.3199389507731</v>
      </c>
      <c r="AG70">
        <v>3310.4332747284507</v>
      </c>
      <c r="AH70">
        <v>3431.3822301729274</v>
      </c>
      <c r="AI70">
        <v>3392.4906004264194</v>
      </c>
      <c r="AJ70">
        <v>3077.0280838126282</v>
      </c>
      <c r="AK70">
        <v>2652.9193243076415</v>
      </c>
      <c r="AL70">
        <v>2622.3891042454911</v>
      </c>
      <c r="AM70">
        <v>2822.0748348621955</v>
      </c>
      <c r="AN70">
        <v>3243.2916620924361</v>
      </c>
      <c r="AO70">
        <v>3518.3574550702369</v>
      </c>
      <c r="AP70">
        <v>3478.3049841562542</v>
      </c>
      <c r="AQ70">
        <v>3489.2576679794729</v>
      </c>
      <c r="AR70">
        <v>3471.0092082504325</v>
      </c>
      <c r="AS70">
        <v>3472.812120045392</v>
      </c>
      <c r="AT70">
        <v>3324.9645373105768</v>
      </c>
      <c r="AU70">
        <v>3465.3884132304829</v>
      </c>
      <c r="AV70">
        <v>3551.6323805227798</v>
      </c>
      <c r="AW70">
        <v>3234.3387754592959</v>
      </c>
      <c r="AX70">
        <v>3210.5836419256157</v>
      </c>
      <c r="AY70">
        <v>3285.9619997659729</v>
      </c>
      <c r="AZ70">
        <v>3493.3945313386757</v>
      </c>
      <c r="BA70">
        <v>3446.8023914411579</v>
      </c>
      <c r="BB70">
        <v>3475.0751251241113</v>
      </c>
      <c r="BC70">
        <v>3377.7453718664883</v>
      </c>
      <c r="BD70">
        <v>3519.2804885074024</v>
      </c>
      <c r="BE70">
        <v>3512.8572338320159</v>
      </c>
      <c r="BF70">
        <v>3515.5933423981469</v>
      </c>
      <c r="BG70">
        <v>3577.1416110775212</v>
      </c>
      <c r="BH70">
        <v>3511.5754129599623</v>
      </c>
      <c r="BI70">
        <v>3396.7077130687812</v>
      </c>
      <c r="BJ70">
        <v>3138.1459429132478</v>
      </c>
      <c r="BK70">
        <v>3165.0796034845298</v>
      </c>
      <c r="BL70">
        <v>2485.778080636002</v>
      </c>
      <c r="BM70">
        <v>2576.5763390015459</v>
      </c>
      <c r="BN70">
        <v>2858.2052101915115</v>
      </c>
      <c r="BO70">
        <v>2908.1244149434087</v>
      </c>
      <c r="BP70">
        <v>3004.4041032907726</v>
      </c>
      <c r="BQ70">
        <v>2984.5294599018007</v>
      </c>
      <c r="BR70">
        <v>3102.4677055566949</v>
      </c>
      <c r="BS70">
        <v>3324.4665576260295</v>
      </c>
      <c r="BT70">
        <v>3265.0219894188231</v>
      </c>
      <c r="BU70">
        <v>3126.4052461775846</v>
      </c>
      <c r="BV70">
        <v>2812.8957612848321</v>
      </c>
      <c r="BW70">
        <v>2895.3521791930916</v>
      </c>
      <c r="BX70">
        <v>2813.4664836180268</v>
      </c>
      <c r="BY70">
        <v>3416.7809898762653</v>
      </c>
      <c r="BZ70">
        <v>3211.7201945239485</v>
      </c>
      <c r="CA70">
        <v>3288.2382316222365</v>
      </c>
      <c r="CB70">
        <v>3131.619519572233</v>
      </c>
      <c r="CC70">
        <v>3255.4070962321462</v>
      </c>
      <c r="CD70">
        <v>3266.7928366100305</v>
      </c>
      <c r="CE70">
        <v>3244.8173341114107</v>
      </c>
      <c r="CF70">
        <v>3152.5717408906885</v>
      </c>
      <c r="CG70">
        <v>3025.5996378424911</v>
      </c>
      <c r="CH70">
        <v>2919.2221587558961</v>
      </c>
      <c r="CI70">
        <v>2995.3489277451499</v>
      </c>
      <c r="CJ70">
        <v>2892.7510909919883</v>
      </c>
      <c r="CK70">
        <v>2985.8908243682763</v>
      </c>
      <c r="CL70">
        <v>3186.9071019296489</v>
      </c>
      <c r="CM70">
        <v>3084.1636326566277</v>
      </c>
      <c r="CN70">
        <v>3097.0243084046415</v>
      </c>
      <c r="CO70">
        <v>3224.6166262001984</v>
      </c>
      <c r="CP70">
        <v>3266.1800912160797</v>
      </c>
      <c r="CQ70">
        <v>3145.8980242286525</v>
      </c>
      <c r="CR70">
        <v>3202.4946693483753</v>
      </c>
      <c r="CS70">
        <v>2988.2649018232819</v>
      </c>
      <c r="CT70">
        <v>2948.9773679798827</v>
      </c>
      <c r="CU70">
        <v>2873.5317285203655</v>
      </c>
      <c r="CV70">
        <v>3016.5620330012453</v>
      </c>
      <c r="CW70">
        <v>3238.5268583830712</v>
      </c>
      <c r="CX70">
        <v>3273.5107794163341</v>
      </c>
      <c r="CY70">
        <v>3464.0069080274302</v>
      </c>
      <c r="CZ70">
        <v>3312.8082924808396</v>
      </c>
      <c r="DA70">
        <v>3135.9867917690171</v>
      </c>
      <c r="DB70">
        <v>3116.411893291749</v>
      </c>
      <c r="DC70">
        <v>3093.4845440494591</v>
      </c>
      <c r="DD70">
        <v>3055.33858539218</v>
      </c>
      <c r="DE70">
        <v>3137.2775899377875</v>
      </c>
      <c r="DF70">
        <v>2749.1334642183469</v>
      </c>
      <c r="DG70">
        <v>2722.1919431279621</v>
      </c>
      <c r="DH70">
        <v>2597.114747436859</v>
      </c>
      <c r="DI70">
        <v>3197.5277685144806</v>
      </c>
      <c r="DJ70">
        <v>3077.8846241718074</v>
      </c>
      <c r="DK70">
        <v>3136.582983867921</v>
      </c>
      <c r="DL70">
        <v>3176.3352700834253</v>
      </c>
      <c r="DM70">
        <v>3165.2343281450808</v>
      </c>
      <c r="DN70">
        <v>3153.9583149342047</v>
      </c>
      <c r="DO70">
        <v>2886.6794440800268</v>
      </c>
      <c r="DP70">
        <v>2955.4394305969727</v>
      </c>
      <c r="DQ70">
        <v>3042.3951630265769</v>
      </c>
      <c r="DR70">
        <v>2844.5823967406577</v>
      </c>
      <c r="DS70">
        <v>2729.173324914394</v>
      </c>
      <c r="DT70">
        <v>2714.1680168016801</v>
      </c>
      <c r="DU70">
        <v>3243.7719949046009</v>
      </c>
      <c r="DV70">
        <v>3261.748642402416</v>
      </c>
      <c r="DW70">
        <v>3240.860488721235</v>
      </c>
      <c r="DX70">
        <v>3278.4566002868487</v>
      </c>
      <c r="DY70">
        <v>3368.0620835016152</v>
      </c>
      <c r="DZ70">
        <v>3306.4818461709147</v>
      </c>
      <c r="EA70">
        <v>3099.0911388140162</v>
      </c>
      <c r="EB70">
        <v>3018.9680172768412</v>
      </c>
      <c r="EC70">
        <v>2847.6518894912679</v>
      </c>
      <c r="ED70">
        <v>2756.7927049391692</v>
      </c>
      <c r="EE70">
        <v>3024.6340551617195</v>
      </c>
      <c r="EF70">
        <v>2842.345767575323</v>
      </c>
      <c r="EG70">
        <v>3296.2657381389818</v>
      </c>
      <c r="EH70">
        <v>3309.4118157800076</v>
      </c>
      <c r="EI70">
        <v>3293.2551184878316</v>
      </c>
      <c r="EJ70">
        <v>3285.7835321916828</v>
      </c>
      <c r="EK70">
        <v>3274.9856264421896</v>
      </c>
      <c r="EL70">
        <v>3256.4805508773834</v>
      </c>
      <c r="EM70">
        <v>3119.9431104599007</v>
      </c>
      <c r="EN70">
        <v>2987.1460718380476</v>
      </c>
      <c r="EO70">
        <v>2879.5661981787184</v>
      </c>
      <c r="EP70">
        <v>2805.5617142557394</v>
      </c>
      <c r="EQ70">
        <v>2820.7328343898153</v>
      </c>
      <c r="ER70">
        <v>2886.5344420081447</v>
      </c>
      <c r="ES70">
        <v>3599.6869961354387</v>
      </c>
      <c r="ET70">
        <v>3505.1590614467204</v>
      </c>
      <c r="EU70">
        <v>3347.571817100119</v>
      </c>
      <c r="EV70">
        <v>3198.2019408433353</v>
      </c>
      <c r="EW70">
        <v>3226.6852670688122</v>
      </c>
      <c r="EX70">
        <v>3086.5697735100721</v>
      </c>
      <c r="EY70">
        <v>3147.7003577487644</v>
      </c>
      <c r="EZ70">
        <v>2725.1169452427771</v>
      </c>
      <c r="FA70">
        <v>2679.8119855259538</v>
      </c>
      <c r="FB70">
        <v>2998.6657408175111</v>
      </c>
      <c r="FC70">
        <v>2932.7684971098265</v>
      </c>
      <c r="FD70">
        <v>3084.0607366468271</v>
      </c>
      <c r="FE70">
        <v>3158.9705555650489</v>
      </c>
      <c r="FF70">
        <v>3059.6571737832187</v>
      </c>
      <c r="FG70">
        <v>3162.2566304108054</v>
      </c>
      <c r="FH70">
        <v>3214.692354409879</v>
      </c>
      <c r="FI70">
        <v>3241.0948013431062</v>
      </c>
      <c r="FJ70">
        <v>3262.5528514509992</v>
      </c>
      <c r="FK70">
        <v>3467.2618585728696</v>
      </c>
      <c r="FL70">
        <v>3245.8315166409029</v>
      </c>
      <c r="FM70">
        <v>3352.4748731278623</v>
      </c>
      <c r="FN70">
        <v>3298.3779492627573</v>
      </c>
      <c r="FO70">
        <v>3331.5683031962481</v>
      </c>
      <c r="FP70">
        <v>3581.5447588187258</v>
      </c>
      <c r="FQ70">
        <v>3479.5826186392223</v>
      </c>
      <c r="FR70">
        <v>3369.3055917339589</v>
      </c>
      <c r="FS70">
        <v>3379.4775096148487</v>
      </c>
      <c r="FT70">
        <v>3384.3825656884446</v>
      </c>
      <c r="FU70">
        <v>3425.8601981203965</v>
      </c>
      <c r="FV70">
        <v>3446.6403956194677</v>
      </c>
      <c r="FW70">
        <v>3517.0456602140384</v>
      </c>
      <c r="FX70">
        <v>3612.0243511503581</v>
      </c>
      <c r="FY70">
        <v>3516.1221513131804</v>
      </c>
      <c r="FZ70">
        <v>3354.9164972314929</v>
      </c>
      <c r="GA70">
        <v>3132.6224675742315</v>
      </c>
      <c r="GB70">
        <v>3209.9433036477722</v>
      </c>
      <c r="GC70">
        <v>3375.9094930750116</v>
      </c>
      <c r="GD70">
        <v>3289.0599809772912</v>
      </c>
      <c r="GE70">
        <v>3320.435263477113</v>
      </c>
      <c r="GF70">
        <v>3320.8724968402503</v>
      </c>
      <c r="GG70">
        <v>3275.8720874542014</v>
      </c>
      <c r="GH70">
        <v>3308.0378962630989</v>
      </c>
      <c r="GI70">
        <v>3432.049828799898</v>
      </c>
      <c r="GJ70">
        <v>3348.5564044629755</v>
      </c>
      <c r="GK70">
        <v>3239.0909030447328</v>
      </c>
      <c r="GL70">
        <v>3316.5347821994214</v>
      </c>
      <c r="GM70">
        <v>3348.2479135797776</v>
      </c>
      <c r="GN70">
        <v>3353.7039511782264</v>
      </c>
      <c r="GO70">
        <v>3446.8051732766171</v>
      </c>
      <c r="GP70">
        <v>3414.7260373746203</v>
      </c>
      <c r="GQ70">
        <v>3407.7037794883454</v>
      </c>
      <c r="GR70">
        <v>3470.6937601416139</v>
      </c>
      <c r="GS70">
        <v>3440.1502169413261</v>
      </c>
      <c r="GT70">
        <v>3453.1399778470204</v>
      </c>
      <c r="GU70">
        <v>3737.9291906241742</v>
      </c>
      <c r="GV70">
        <v>3480.4630112403147</v>
      </c>
      <c r="GW70">
        <v>3387.7119731824641</v>
      </c>
      <c r="GX70">
        <v>3575.5758645253209</v>
      </c>
      <c r="GY70">
        <v>4234.8663858923201</v>
      </c>
      <c r="GZ70">
        <v>3546.8092225109904</v>
      </c>
      <c r="HA70">
        <v>3578.4913096200485</v>
      </c>
      <c r="HB70">
        <v>3791.712070723398</v>
      </c>
      <c r="HC70">
        <v>3914.9021385093806</v>
      </c>
      <c r="HD70">
        <v>3856.1694563338788</v>
      </c>
      <c r="HE70">
        <v>3796.3541666666665</v>
      </c>
      <c r="HF70">
        <v>3800.4054775031127</v>
      </c>
      <c r="HG70">
        <v>3794.939500116795</v>
      </c>
      <c r="HH70">
        <v>3615.4247291149986</v>
      </c>
      <c r="HI70">
        <v>3546.4246586011741</v>
      </c>
      <c r="HJ70">
        <v>3725.0017533752471</v>
      </c>
      <c r="HK70">
        <v>3685.9703531944842</v>
      </c>
      <c r="HL70">
        <v>3770.5147165434246</v>
      </c>
      <c r="HM70">
        <v>3704.9702179282604</v>
      </c>
      <c r="HN70">
        <v>3784.5532730048189</v>
      </c>
      <c r="HO70">
        <v>3741.3611207194745</v>
      </c>
      <c r="HP70">
        <v>3859.5411204481788</v>
      </c>
      <c r="HQ70">
        <v>3912.1887154918886</v>
      </c>
      <c r="HR70">
        <v>3931.1691780182873</v>
      </c>
      <c r="HS70">
        <v>3926.4928831731281</v>
      </c>
      <c r="HT70">
        <v>3530.7562761394956</v>
      </c>
      <c r="HU70">
        <v>3567.9064811269423</v>
      </c>
      <c r="HV70">
        <v>4272.1579885171259</v>
      </c>
      <c r="HW70">
        <v>3719.0080523402112</v>
      </c>
      <c r="HX70">
        <v>3815.6266889206804</v>
      </c>
      <c r="HY70">
        <v>3564.0780866998011</v>
      </c>
      <c r="HZ70">
        <v>3588.5450120670362</v>
      </c>
      <c r="IA70">
        <v>3580.4149744261986</v>
      </c>
      <c r="IB70">
        <v>3650.388191996683</v>
      </c>
      <c r="IC70">
        <v>3695.1313367279936</v>
      </c>
      <c r="ID70">
        <v>3710.8104350491535</v>
      </c>
      <c r="IE70">
        <v>3612.6275880906851</v>
      </c>
      <c r="IF70">
        <v>3654.298176635376</v>
      </c>
      <c r="IG70">
        <v>3922.7411373407967</v>
      </c>
      <c r="IH70">
        <v>3910.589062959385</v>
      </c>
      <c r="II70">
        <v>3905.1955007315337</v>
      </c>
      <c r="IJ70">
        <v>3837.4648959566912</v>
      </c>
      <c r="IK70">
        <v>3820.5100752487251</v>
      </c>
      <c r="IL70">
        <v>3725.7900937322961</v>
      </c>
      <c r="IM70">
        <v>3818.26307988191</v>
      </c>
      <c r="IN70">
        <v>3714.6281781023918</v>
      </c>
      <c r="IO70">
        <v>3716.4626484432129</v>
      </c>
      <c r="IP70">
        <v>3874.3589283024116</v>
      </c>
      <c r="IQ70">
        <v>4080.3247302041345</v>
      </c>
      <c r="IR70">
        <v>4151.7286250939151</v>
      </c>
      <c r="IS70">
        <v>4013.8848312911209</v>
      </c>
      <c r="IT70">
        <v>3729.324190521229</v>
      </c>
      <c r="IU70">
        <v>3594.5078892712113</v>
      </c>
      <c r="IV70">
        <v>4088.4768713954459</v>
      </c>
      <c r="IW70">
        <v>3692.8278453866892</v>
      </c>
      <c r="IX70">
        <v>3674.6271663696007</v>
      </c>
      <c r="IY70">
        <v>3689.7342921158961</v>
      </c>
      <c r="IZ70">
        <v>3832.9457829575927</v>
      </c>
      <c r="JA70">
        <v>3593.602294921875</v>
      </c>
      <c r="JB70">
        <v>3553.5223904977479</v>
      </c>
      <c r="JC70">
        <v>4012.1556314678992</v>
      </c>
      <c r="JD70">
        <v>3985.0109190634994</v>
      </c>
      <c r="JE70">
        <v>3751.2310986078646</v>
      </c>
      <c r="JF70">
        <v>3346.1704324495422</v>
      </c>
      <c r="JG70">
        <v>3262.3997532387416</v>
      </c>
      <c r="JH70">
        <v>3714.602808756712</v>
      </c>
      <c r="JI70">
        <v>3444.0000728544364</v>
      </c>
      <c r="JJ70">
        <v>3238.20673763377</v>
      </c>
      <c r="JK70">
        <v>3462.9656577079754</v>
      </c>
      <c r="JL70">
        <v>3513.1387274467238</v>
      </c>
      <c r="JM70">
        <v>3505.9062905317769</v>
      </c>
      <c r="JN70">
        <v>3418.7831987750551</v>
      </c>
      <c r="JO70">
        <v>3440.5277247830636</v>
      </c>
      <c r="JP70">
        <v>3474.1743881118882</v>
      </c>
      <c r="JQ70">
        <v>3196.5901105493185</v>
      </c>
      <c r="JR70">
        <v>3004.9490375618234</v>
      </c>
      <c r="JS70">
        <v>2876.472974174334</v>
      </c>
      <c r="JT70">
        <v>2978.8776510655866</v>
      </c>
      <c r="JU70">
        <v>3168.8342779862933</v>
      </c>
      <c r="JV70">
        <v>3158.789367929061</v>
      </c>
      <c r="JW70">
        <v>3331.2455141058226</v>
      </c>
      <c r="JX70">
        <v>3452.5013396030404</v>
      </c>
      <c r="JY70">
        <v>3444.2630359212053</v>
      </c>
      <c r="JZ70">
        <v>3463.897286133365</v>
      </c>
      <c r="KA70">
        <v>4035.0532007170532</v>
      </c>
      <c r="KB70">
        <v>3364.0102907708178</v>
      </c>
      <c r="KC70">
        <v>2932.6773628233018</v>
      </c>
      <c r="KD70">
        <v>3116.4318012984077</v>
      </c>
      <c r="KE70">
        <v>2873.3834439033953</v>
      </c>
      <c r="KF70">
        <v>3172.0871641365547</v>
      </c>
      <c r="KG70">
        <v>3648.2385287136044</v>
      </c>
      <c r="KH70">
        <v>3305.3101181277671</v>
      </c>
      <c r="KI70">
        <v>3478.7992942998208</v>
      </c>
      <c r="KJ70">
        <v>3579.2508347005978</v>
      </c>
      <c r="KK70">
        <v>3689.8283247514205</v>
      </c>
      <c r="KL70">
        <v>3766.4337550647269</v>
      </c>
      <c r="KM70">
        <v>3615.535732978421</v>
      </c>
      <c r="KN70">
        <v>3643.965372745171</v>
      </c>
      <c r="KO70">
        <v>3500.9934060471369</v>
      </c>
      <c r="KP70">
        <f t="shared" si="1"/>
        <v>3330.5566104453551</v>
      </c>
    </row>
    <row r="71" spans="1:302" x14ac:dyDescent="0.25">
      <c r="A71" t="s">
        <v>40</v>
      </c>
      <c r="B71">
        <v>3200.3132029392236</v>
      </c>
      <c r="C71">
        <v>2731.1050281102648</v>
      </c>
      <c r="D71">
        <v>2656.9281808405976</v>
      </c>
      <c r="E71">
        <v>3018.081125797713</v>
      </c>
      <c r="F71">
        <v>3375.7968104263555</v>
      </c>
      <c r="G71">
        <v>3407.4061279881562</v>
      </c>
      <c r="H71">
        <v>3440.7640989837873</v>
      </c>
      <c r="I71">
        <v>3345.9536538306938</v>
      </c>
      <c r="J71">
        <v>3418.129536380226</v>
      </c>
      <c r="K71">
        <v>3270.7768393955957</v>
      </c>
      <c r="L71">
        <v>3263.7017867628556</v>
      </c>
      <c r="M71">
        <v>3009.6230199128559</v>
      </c>
      <c r="N71">
        <v>3153.3319671291265</v>
      </c>
      <c r="O71">
        <v>3315.9464764713202</v>
      </c>
      <c r="P71">
        <v>3161.0816247795415</v>
      </c>
      <c r="Q71">
        <v>3286.9962897548953</v>
      </c>
      <c r="R71">
        <v>3361.273752598162</v>
      </c>
      <c r="S71">
        <v>3217.1178911428997</v>
      </c>
      <c r="T71">
        <v>3147.6647544901998</v>
      </c>
      <c r="U71">
        <v>3223.5495985659463</v>
      </c>
      <c r="V71">
        <v>3169.249027288849</v>
      </c>
      <c r="W71">
        <v>3104.530158256196</v>
      </c>
      <c r="X71">
        <v>2719.9163696743885</v>
      </c>
      <c r="Y71">
        <v>2661.3773211290945</v>
      </c>
      <c r="Z71">
        <v>2854.4172760101328</v>
      </c>
      <c r="AA71">
        <v>2963.7854415783249</v>
      </c>
      <c r="AB71">
        <v>3310.582321061484</v>
      </c>
      <c r="AC71">
        <v>3323.8999079526393</v>
      </c>
      <c r="AD71">
        <v>3398.8210019109702</v>
      </c>
      <c r="AE71">
        <v>3367.4725353117424</v>
      </c>
      <c r="AF71">
        <v>3375.3199389507731</v>
      </c>
      <c r="AG71">
        <v>3310.4332747284507</v>
      </c>
      <c r="AH71">
        <v>3431.3822301729274</v>
      </c>
      <c r="AI71">
        <v>3392.4906004264194</v>
      </c>
      <c r="AJ71">
        <v>3077.0280838126282</v>
      </c>
      <c r="AK71">
        <v>2652.9193243076415</v>
      </c>
      <c r="AL71">
        <v>2622.3891042454911</v>
      </c>
      <c r="AM71">
        <v>2822.0748348621955</v>
      </c>
      <c r="AN71">
        <v>3243.2916620924361</v>
      </c>
      <c r="AO71">
        <v>3518.3574550702369</v>
      </c>
      <c r="AP71">
        <v>3478.3049841562542</v>
      </c>
      <c r="AQ71">
        <v>3489.2576679794729</v>
      </c>
      <c r="AR71">
        <v>3471.0092082504325</v>
      </c>
      <c r="AS71">
        <v>3472.812120045392</v>
      </c>
      <c r="AT71">
        <v>3324.9645373105768</v>
      </c>
      <c r="AU71">
        <v>3465.3884132304829</v>
      </c>
      <c r="AV71">
        <v>3551.6323805227798</v>
      </c>
      <c r="AW71">
        <v>3234.3387754592959</v>
      </c>
      <c r="AX71">
        <v>3210.5836419256157</v>
      </c>
      <c r="AY71">
        <v>3285.9619997659729</v>
      </c>
      <c r="AZ71">
        <v>3493.3945313386757</v>
      </c>
      <c r="BA71">
        <v>3446.8023914411579</v>
      </c>
      <c r="BB71">
        <v>3475.0751251241113</v>
      </c>
      <c r="BC71">
        <v>3377.7453718664883</v>
      </c>
      <c r="BD71">
        <v>3519.2804885074024</v>
      </c>
      <c r="BE71">
        <v>3512.8572338320159</v>
      </c>
      <c r="BF71">
        <v>3515.5933423981469</v>
      </c>
      <c r="BG71">
        <v>3577.1416110775212</v>
      </c>
      <c r="BH71">
        <v>3511.5754129599623</v>
      </c>
      <c r="BI71">
        <v>3396.7077130687812</v>
      </c>
      <c r="BJ71">
        <v>3138.1459429132478</v>
      </c>
      <c r="BK71">
        <v>3165.0796034845298</v>
      </c>
      <c r="BL71">
        <v>2485.778080636002</v>
      </c>
      <c r="BM71">
        <v>2576.5763390015459</v>
      </c>
      <c r="BN71">
        <v>2858.2052101915115</v>
      </c>
      <c r="BO71">
        <v>2908.1244149434087</v>
      </c>
      <c r="BP71">
        <v>3004.4041032907726</v>
      </c>
      <c r="BQ71">
        <v>2984.5294599018007</v>
      </c>
      <c r="BR71">
        <v>3102.4677055566949</v>
      </c>
      <c r="BS71">
        <v>3324.4665576260295</v>
      </c>
      <c r="BT71">
        <v>3265.0219894188231</v>
      </c>
      <c r="BU71">
        <v>3126.4052461775846</v>
      </c>
      <c r="BV71">
        <v>2812.8957612848321</v>
      </c>
      <c r="BW71">
        <v>2895.3521791930916</v>
      </c>
      <c r="BX71">
        <v>2813.4664836180268</v>
      </c>
      <c r="BY71">
        <v>3416.7809898762653</v>
      </c>
      <c r="BZ71">
        <v>3211.7201945239485</v>
      </c>
      <c r="CA71">
        <v>3288.2382316222365</v>
      </c>
      <c r="CB71">
        <v>3131.619519572233</v>
      </c>
      <c r="CC71">
        <v>3255.4070962321462</v>
      </c>
      <c r="CD71">
        <v>3266.7928366100305</v>
      </c>
      <c r="CE71">
        <v>3244.8173341114107</v>
      </c>
      <c r="CF71">
        <v>3152.5717408906885</v>
      </c>
      <c r="CG71">
        <v>3025.5996378424911</v>
      </c>
      <c r="CH71">
        <v>2919.2221587558961</v>
      </c>
      <c r="CI71">
        <v>2995.3489277451499</v>
      </c>
      <c r="CJ71">
        <v>2892.7510909919883</v>
      </c>
      <c r="CK71">
        <v>2985.8908243682763</v>
      </c>
      <c r="CL71">
        <v>3186.9071019296489</v>
      </c>
      <c r="CM71">
        <v>3084.1636326566277</v>
      </c>
      <c r="CN71">
        <v>3097.0243084046415</v>
      </c>
      <c r="CO71">
        <v>3224.6166262001984</v>
      </c>
      <c r="CP71">
        <v>3266.1800912160797</v>
      </c>
      <c r="CQ71">
        <v>3145.8980242286525</v>
      </c>
      <c r="CR71">
        <v>3202.4946693483753</v>
      </c>
      <c r="CS71">
        <v>2988.2649018232819</v>
      </c>
      <c r="CT71">
        <v>2948.9773679798827</v>
      </c>
      <c r="CU71">
        <v>2873.5317285203655</v>
      </c>
      <c r="CV71">
        <v>3016.5620330012453</v>
      </c>
      <c r="CW71">
        <v>3238.5268583830712</v>
      </c>
      <c r="CX71">
        <v>3273.5107794163341</v>
      </c>
      <c r="CY71">
        <v>3464.0069080274302</v>
      </c>
      <c r="CZ71">
        <v>3312.8082924808396</v>
      </c>
      <c r="DA71">
        <v>3135.9867917690171</v>
      </c>
      <c r="DB71">
        <v>3116.411893291749</v>
      </c>
      <c r="DC71">
        <v>3093.4845440494591</v>
      </c>
      <c r="DD71">
        <v>3055.33858539218</v>
      </c>
      <c r="DE71">
        <v>3137.2775899377875</v>
      </c>
      <c r="DF71">
        <v>2749.1334642183469</v>
      </c>
      <c r="DG71">
        <v>2722.1919431279621</v>
      </c>
      <c r="DH71">
        <v>2597.114747436859</v>
      </c>
      <c r="DI71">
        <v>3197.5277685144806</v>
      </c>
      <c r="DJ71">
        <v>3077.8846241718074</v>
      </c>
      <c r="DK71">
        <v>3136.582983867921</v>
      </c>
      <c r="DL71">
        <v>3176.3352700834253</v>
      </c>
      <c r="DM71">
        <v>3165.2343281450808</v>
      </c>
      <c r="DN71">
        <v>3153.9583149342047</v>
      </c>
      <c r="DO71">
        <v>2886.6794440800268</v>
      </c>
      <c r="DP71">
        <v>2955.4394305969727</v>
      </c>
      <c r="DQ71">
        <v>3042.3951630265769</v>
      </c>
      <c r="DR71">
        <v>2844.5823967406577</v>
      </c>
      <c r="DS71">
        <v>2729.173324914394</v>
      </c>
      <c r="DT71">
        <v>2714.1680168016801</v>
      </c>
      <c r="DU71">
        <v>3243.7719949046009</v>
      </c>
      <c r="DV71">
        <v>3261.748642402416</v>
      </c>
      <c r="DW71">
        <v>3240.860488721235</v>
      </c>
      <c r="DX71">
        <v>3278.4566002868487</v>
      </c>
      <c r="DY71">
        <v>3368.0620835016152</v>
      </c>
      <c r="DZ71">
        <v>3306.4818461709147</v>
      </c>
      <c r="EA71">
        <v>3099.0911388140162</v>
      </c>
      <c r="EB71">
        <v>3018.9680172768412</v>
      </c>
      <c r="EC71">
        <v>2847.6518894912679</v>
      </c>
      <c r="ED71">
        <v>2756.7927049391692</v>
      </c>
      <c r="EE71">
        <v>3024.6340551617195</v>
      </c>
      <c r="EF71">
        <v>2842.345767575323</v>
      </c>
      <c r="EG71">
        <v>3296.2657381389818</v>
      </c>
      <c r="EH71">
        <v>3309.4118157800076</v>
      </c>
      <c r="EI71">
        <v>3293.2551184878316</v>
      </c>
      <c r="EJ71">
        <v>3285.7835321916828</v>
      </c>
      <c r="EK71">
        <v>3274.9856264421896</v>
      </c>
      <c r="EL71">
        <v>3256.4805508773834</v>
      </c>
      <c r="EM71">
        <v>3119.9431104599007</v>
      </c>
      <c r="EN71">
        <v>2987.1460718380476</v>
      </c>
      <c r="EO71">
        <v>2879.5661981787184</v>
      </c>
      <c r="EP71">
        <v>2805.5617142557394</v>
      </c>
      <c r="EQ71">
        <v>2820.7328343898153</v>
      </c>
      <c r="ER71">
        <v>2886.5344420081447</v>
      </c>
      <c r="ES71">
        <v>3599.6869961354387</v>
      </c>
      <c r="ET71">
        <v>3505.1590614467204</v>
      </c>
      <c r="EU71">
        <v>3347.571817100119</v>
      </c>
      <c r="EV71">
        <v>3198.2019408433353</v>
      </c>
      <c r="EW71">
        <v>3226.6852670688122</v>
      </c>
      <c r="EX71">
        <v>3086.5697735100721</v>
      </c>
      <c r="EY71">
        <v>3147.7003577487644</v>
      </c>
      <c r="EZ71">
        <v>2725.1169452427771</v>
      </c>
      <c r="FA71">
        <v>2679.8119855259538</v>
      </c>
      <c r="FB71">
        <v>2998.6657408175111</v>
      </c>
      <c r="FC71">
        <v>2932.7684971098265</v>
      </c>
      <c r="FD71">
        <v>3084.0607366468271</v>
      </c>
      <c r="FE71">
        <v>3158.9705555650489</v>
      </c>
      <c r="FF71">
        <v>3059.6571737832187</v>
      </c>
      <c r="FG71">
        <v>3162.2566304108054</v>
      </c>
      <c r="FH71">
        <v>3214.692354409879</v>
      </c>
      <c r="FI71">
        <v>3241.0948013431062</v>
      </c>
      <c r="FJ71">
        <v>3262.5528514509992</v>
      </c>
      <c r="FK71">
        <v>3467.2618585728696</v>
      </c>
      <c r="FL71">
        <v>3245.8315166409029</v>
      </c>
      <c r="FM71">
        <v>3352.4748731278623</v>
      </c>
      <c r="FN71">
        <v>3298.3779492627573</v>
      </c>
      <c r="FO71">
        <v>3331.5683031962481</v>
      </c>
      <c r="FP71">
        <v>3581.5447588187258</v>
      </c>
      <c r="FQ71">
        <v>3479.5826186392223</v>
      </c>
      <c r="FR71">
        <v>3369.3055917339589</v>
      </c>
      <c r="FS71">
        <v>3379.4775096148487</v>
      </c>
      <c r="FT71">
        <v>3384.3825656884446</v>
      </c>
      <c r="FU71">
        <v>3425.8601981203965</v>
      </c>
      <c r="FV71">
        <v>3446.6403956194677</v>
      </c>
      <c r="FW71">
        <v>3517.0456602140384</v>
      </c>
      <c r="FX71">
        <v>3612.0243511503581</v>
      </c>
      <c r="FY71">
        <v>3516.1221513131804</v>
      </c>
      <c r="FZ71">
        <v>3354.9164972314929</v>
      </c>
      <c r="GA71">
        <v>3132.6224675742315</v>
      </c>
      <c r="GB71">
        <v>3209.9433036477722</v>
      </c>
      <c r="GC71">
        <v>3375.9094930750116</v>
      </c>
      <c r="GD71">
        <v>3289.0599809772912</v>
      </c>
      <c r="GE71">
        <v>3320.435263477113</v>
      </c>
      <c r="GF71">
        <v>3320.8724968402503</v>
      </c>
      <c r="GG71">
        <v>3275.8720874542014</v>
      </c>
      <c r="GH71">
        <v>3308.0378962630989</v>
      </c>
      <c r="GI71">
        <v>3432.049828799898</v>
      </c>
      <c r="GJ71">
        <v>3348.5564044629755</v>
      </c>
      <c r="GK71">
        <v>3239.0909030447328</v>
      </c>
      <c r="GL71">
        <v>3316.5347821994214</v>
      </c>
      <c r="GM71">
        <v>3348.2479135797776</v>
      </c>
      <c r="GN71">
        <v>3353.7039511782264</v>
      </c>
      <c r="GO71">
        <v>3446.8051732766171</v>
      </c>
      <c r="GP71">
        <v>3414.7260373746203</v>
      </c>
      <c r="GQ71">
        <v>3407.7037794883454</v>
      </c>
      <c r="GR71">
        <v>3470.6937601416139</v>
      </c>
      <c r="GS71">
        <v>3440.1502169413261</v>
      </c>
      <c r="GT71">
        <v>3453.1399778470204</v>
      </c>
      <c r="GU71">
        <v>3737.9291906241742</v>
      </c>
      <c r="GV71">
        <v>3480.4630112403147</v>
      </c>
      <c r="GW71">
        <v>3387.7119731824641</v>
      </c>
      <c r="GX71">
        <v>3575.5758645253209</v>
      </c>
      <c r="GY71">
        <v>4234.8663858923201</v>
      </c>
      <c r="GZ71">
        <v>3546.8092225109904</v>
      </c>
      <c r="HA71">
        <v>3578.4913096200485</v>
      </c>
      <c r="HB71">
        <v>3791.712070723398</v>
      </c>
      <c r="HC71">
        <v>3914.9021385093806</v>
      </c>
      <c r="HD71">
        <v>3856.1694563338788</v>
      </c>
      <c r="HE71">
        <v>3796.3541666666665</v>
      </c>
      <c r="HF71">
        <v>3800.4054775031127</v>
      </c>
      <c r="HG71">
        <v>3794.939500116795</v>
      </c>
      <c r="HH71">
        <v>3615.4247291149986</v>
      </c>
      <c r="HI71">
        <v>3546.4246586011741</v>
      </c>
      <c r="HJ71">
        <v>3725.0017533752471</v>
      </c>
      <c r="HK71">
        <v>3685.9703531944842</v>
      </c>
      <c r="HL71">
        <v>3770.5147165434246</v>
      </c>
      <c r="HM71">
        <v>3704.9702179282604</v>
      </c>
      <c r="HN71">
        <v>3784.5532730048189</v>
      </c>
      <c r="HO71">
        <v>3741.3611207194745</v>
      </c>
      <c r="HP71">
        <v>3859.5411204481788</v>
      </c>
      <c r="HQ71">
        <v>3912.1887154918886</v>
      </c>
      <c r="HR71">
        <v>3931.1691780182873</v>
      </c>
      <c r="HS71">
        <v>3926.4928831731281</v>
      </c>
      <c r="HT71">
        <v>3530.7562761394956</v>
      </c>
      <c r="HU71">
        <v>3567.9064811269423</v>
      </c>
      <c r="HV71">
        <v>4272.1579885171259</v>
      </c>
      <c r="HW71">
        <v>3719.0080523402112</v>
      </c>
      <c r="HX71">
        <v>3815.6266889206804</v>
      </c>
      <c r="HY71">
        <v>3564.0780866998011</v>
      </c>
      <c r="HZ71">
        <v>3588.5450120670362</v>
      </c>
      <c r="IA71">
        <v>3580.4149744261986</v>
      </c>
      <c r="IB71">
        <v>3650.388191996683</v>
      </c>
      <c r="IC71">
        <v>3695.1313367279936</v>
      </c>
      <c r="ID71">
        <v>3710.8104350491535</v>
      </c>
      <c r="IE71">
        <v>3612.6275880906851</v>
      </c>
      <c r="IF71">
        <v>3654.298176635376</v>
      </c>
      <c r="IG71">
        <v>3922.7411373407967</v>
      </c>
      <c r="IH71">
        <v>3910.589062959385</v>
      </c>
      <c r="II71">
        <v>3905.1955007315337</v>
      </c>
      <c r="IJ71">
        <v>3837.4648959566912</v>
      </c>
      <c r="IK71">
        <v>3820.5100752487251</v>
      </c>
      <c r="IL71">
        <v>3725.7900937322961</v>
      </c>
      <c r="IM71">
        <v>3818.26307988191</v>
      </c>
      <c r="IN71">
        <v>3714.6281781023918</v>
      </c>
      <c r="IO71">
        <v>3716.4626484432129</v>
      </c>
      <c r="IP71">
        <v>3874.3589283024116</v>
      </c>
      <c r="IQ71">
        <v>4080.3247302041345</v>
      </c>
      <c r="IR71">
        <v>4151.7286250939151</v>
      </c>
      <c r="IS71">
        <v>4013.8848312911209</v>
      </c>
      <c r="IT71">
        <v>3729.324190521229</v>
      </c>
      <c r="IU71">
        <v>3594.5078892712113</v>
      </c>
      <c r="IV71">
        <v>4088.4768713954459</v>
      </c>
      <c r="IW71">
        <v>3692.8278453866892</v>
      </c>
      <c r="IX71">
        <v>3674.6271663696007</v>
      </c>
      <c r="IY71">
        <v>3689.7342921158961</v>
      </c>
      <c r="IZ71">
        <v>3832.9457829575927</v>
      </c>
      <c r="JA71">
        <v>3593.602294921875</v>
      </c>
      <c r="JB71">
        <v>3553.5223904977479</v>
      </c>
      <c r="JC71">
        <v>4012.1556314678992</v>
      </c>
      <c r="JD71">
        <v>3985.0109190634994</v>
      </c>
      <c r="JE71">
        <v>3751.2310986078646</v>
      </c>
      <c r="JF71">
        <v>3346.1704324495422</v>
      </c>
      <c r="JG71">
        <v>3262.3997532387416</v>
      </c>
      <c r="JH71">
        <v>3714.602808756712</v>
      </c>
      <c r="JI71">
        <v>3444.0000728544364</v>
      </c>
      <c r="JJ71">
        <v>3238.20673763377</v>
      </c>
      <c r="JK71">
        <v>3462.9656577079754</v>
      </c>
      <c r="JL71">
        <v>3513.1387274467238</v>
      </c>
      <c r="JM71">
        <v>3505.9062905317769</v>
      </c>
      <c r="JN71">
        <v>3418.7831987750551</v>
      </c>
      <c r="JO71">
        <v>3440.5277247830636</v>
      </c>
      <c r="JP71">
        <v>3474.1743881118882</v>
      </c>
      <c r="JQ71">
        <v>3196.5901105493185</v>
      </c>
      <c r="JR71">
        <v>3004.9490375618234</v>
      </c>
      <c r="JS71">
        <v>2876.472974174334</v>
      </c>
      <c r="JT71">
        <v>2978.8776510655866</v>
      </c>
      <c r="JU71">
        <v>3168.8342779862933</v>
      </c>
      <c r="JV71">
        <v>3158.789367929061</v>
      </c>
      <c r="JW71">
        <v>3331.2455141058226</v>
      </c>
      <c r="JX71">
        <v>3452.5013396030404</v>
      </c>
      <c r="JY71">
        <v>3444.2630359212053</v>
      </c>
      <c r="JZ71">
        <v>3463.897286133365</v>
      </c>
      <c r="KA71">
        <v>4035.0532007170532</v>
      </c>
      <c r="KB71">
        <v>3364.0102907708178</v>
      </c>
      <c r="KC71">
        <v>2932.6773628233018</v>
      </c>
      <c r="KD71">
        <v>3116.4318012984077</v>
      </c>
      <c r="KE71">
        <v>2873.3834439033953</v>
      </c>
      <c r="KF71">
        <v>3172.0871641365547</v>
      </c>
      <c r="KG71">
        <v>3648.2385287136044</v>
      </c>
      <c r="KH71">
        <v>3305.3101181277671</v>
      </c>
      <c r="KI71">
        <v>3478.7992942998208</v>
      </c>
      <c r="KJ71">
        <v>3579.2508347005978</v>
      </c>
      <c r="KK71">
        <v>3689.8283247514205</v>
      </c>
      <c r="KL71">
        <v>3766.4337550647269</v>
      </c>
      <c r="KM71">
        <v>3615.535732978421</v>
      </c>
      <c r="KN71">
        <v>3643.965372745171</v>
      </c>
      <c r="KO71">
        <v>3500.9934060471369</v>
      </c>
      <c r="KP71">
        <f t="shared" si="1"/>
        <v>3330.5566104453551</v>
      </c>
    </row>
    <row r="72" spans="1:302" x14ac:dyDescent="0.25">
      <c r="A72" t="s">
        <v>672</v>
      </c>
      <c r="B72">
        <v>3200.3132029392236</v>
      </c>
      <c r="C72">
        <v>2731.1050281102648</v>
      </c>
      <c r="D72">
        <v>2656.9281808405976</v>
      </c>
      <c r="E72">
        <v>3018.081125797713</v>
      </c>
      <c r="F72">
        <v>3375.7968104263555</v>
      </c>
      <c r="G72">
        <v>3407.4061279881562</v>
      </c>
      <c r="H72">
        <v>3440.7640989837873</v>
      </c>
      <c r="I72">
        <v>3345.9536538306938</v>
      </c>
      <c r="J72">
        <v>3418.129536380226</v>
      </c>
      <c r="K72">
        <v>3270.7768393955957</v>
      </c>
      <c r="L72">
        <v>3263.7017867628556</v>
      </c>
      <c r="M72">
        <v>3009.6230199128559</v>
      </c>
      <c r="N72">
        <v>3153.3319671291265</v>
      </c>
      <c r="O72">
        <v>3315.9464764713202</v>
      </c>
      <c r="P72">
        <v>3161.0816247795415</v>
      </c>
      <c r="Q72">
        <v>3286.9962897548953</v>
      </c>
      <c r="R72">
        <v>3361.273752598162</v>
      </c>
      <c r="S72">
        <v>3217.1178911428997</v>
      </c>
      <c r="T72">
        <v>3147.6647544901998</v>
      </c>
      <c r="U72">
        <v>3223.5495985659463</v>
      </c>
      <c r="V72">
        <v>3169.249027288849</v>
      </c>
      <c r="W72">
        <v>3104.530158256196</v>
      </c>
      <c r="X72">
        <v>2719.9163696743885</v>
      </c>
      <c r="Y72">
        <v>2661.3773211290945</v>
      </c>
      <c r="Z72">
        <v>2854.4172760101328</v>
      </c>
      <c r="AA72">
        <v>2963.7854415783249</v>
      </c>
      <c r="AB72">
        <v>3310.582321061484</v>
      </c>
      <c r="AC72">
        <v>3323.8999079526393</v>
      </c>
      <c r="AD72">
        <v>3398.8210019109702</v>
      </c>
      <c r="AE72">
        <v>3367.4725353117424</v>
      </c>
      <c r="AF72">
        <v>3375.3199389507731</v>
      </c>
      <c r="AG72">
        <v>3310.4332747284507</v>
      </c>
      <c r="AH72">
        <v>3431.3822301729274</v>
      </c>
      <c r="AI72">
        <v>3392.4906004264194</v>
      </c>
      <c r="AJ72">
        <v>3077.0280838126282</v>
      </c>
      <c r="AK72">
        <v>2652.9193243076415</v>
      </c>
      <c r="AL72">
        <v>2622.3891042454911</v>
      </c>
      <c r="AM72">
        <v>2822.0748348621955</v>
      </c>
      <c r="AN72">
        <v>3243.2916620924361</v>
      </c>
      <c r="AO72">
        <v>3518.3574550702369</v>
      </c>
      <c r="AP72">
        <v>3478.3049841562542</v>
      </c>
      <c r="AQ72">
        <v>3489.2576679794729</v>
      </c>
      <c r="AR72">
        <v>3471.0092082504325</v>
      </c>
      <c r="AS72">
        <v>3472.812120045392</v>
      </c>
      <c r="AT72">
        <v>3324.9645373105768</v>
      </c>
      <c r="AU72">
        <v>3465.3884132304829</v>
      </c>
      <c r="AV72">
        <v>3551.6323805227798</v>
      </c>
      <c r="AW72">
        <v>3234.3387754592959</v>
      </c>
      <c r="AX72">
        <v>3210.5836419256157</v>
      </c>
      <c r="AY72">
        <v>3285.9619997659729</v>
      </c>
      <c r="AZ72">
        <v>3493.3945313386757</v>
      </c>
      <c r="BA72">
        <v>3446.8023914411579</v>
      </c>
      <c r="BB72">
        <v>3475.0751251241113</v>
      </c>
      <c r="BC72">
        <v>3377.7453718664883</v>
      </c>
      <c r="BD72">
        <v>3519.2804885074024</v>
      </c>
      <c r="BE72">
        <v>3512.8572338320159</v>
      </c>
      <c r="BF72">
        <v>3515.5933423981469</v>
      </c>
      <c r="BG72">
        <v>3577.1416110775212</v>
      </c>
      <c r="BH72">
        <v>3511.5754129599623</v>
      </c>
      <c r="BI72">
        <v>3396.7077130687812</v>
      </c>
      <c r="BJ72">
        <v>3138.1459429132478</v>
      </c>
      <c r="BK72">
        <v>3165.0796034845298</v>
      </c>
      <c r="BL72">
        <v>2485.778080636002</v>
      </c>
      <c r="BM72">
        <v>2576.5763390015459</v>
      </c>
      <c r="BN72">
        <v>2858.2052101915115</v>
      </c>
      <c r="BO72">
        <v>2908.1244149434087</v>
      </c>
      <c r="BP72">
        <v>3004.4041032907726</v>
      </c>
      <c r="BQ72">
        <v>2984.5294599018007</v>
      </c>
      <c r="BR72">
        <v>3102.4677055566949</v>
      </c>
      <c r="BS72">
        <v>3324.4665576260295</v>
      </c>
      <c r="BT72">
        <v>3265.0219894188231</v>
      </c>
      <c r="BU72">
        <v>3126.4052461775846</v>
      </c>
      <c r="BV72">
        <v>2812.8957612848321</v>
      </c>
      <c r="BW72">
        <v>2895.3521791930916</v>
      </c>
      <c r="BX72">
        <v>2813.4664836180268</v>
      </c>
      <c r="BY72">
        <v>3416.7809898762653</v>
      </c>
      <c r="BZ72">
        <v>3211.7201945239485</v>
      </c>
      <c r="CA72">
        <v>3288.2382316222365</v>
      </c>
      <c r="CB72">
        <v>3131.619519572233</v>
      </c>
      <c r="CC72">
        <v>3255.4070962321462</v>
      </c>
      <c r="CD72">
        <v>3266.7928366100305</v>
      </c>
      <c r="CE72">
        <v>3244.8173341114107</v>
      </c>
      <c r="CF72">
        <v>3152.5717408906885</v>
      </c>
      <c r="CG72">
        <v>3025.5996378424911</v>
      </c>
      <c r="CH72">
        <v>2919.2221587558961</v>
      </c>
      <c r="CI72">
        <v>2995.3489277451499</v>
      </c>
      <c r="CJ72">
        <v>2892.7510909919883</v>
      </c>
      <c r="CK72">
        <v>2985.8908243682763</v>
      </c>
      <c r="CL72">
        <v>3186.9071019296489</v>
      </c>
      <c r="CM72">
        <v>3084.1636326566277</v>
      </c>
      <c r="CN72">
        <v>3097.0243084046415</v>
      </c>
      <c r="CO72">
        <v>3224.6166262001984</v>
      </c>
      <c r="CP72">
        <v>3266.1800912160797</v>
      </c>
      <c r="CQ72">
        <v>3145.8980242286525</v>
      </c>
      <c r="CR72">
        <v>3202.4946693483753</v>
      </c>
      <c r="CS72">
        <v>2988.2649018232819</v>
      </c>
      <c r="CT72">
        <v>2948.9773679798827</v>
      </c>
      <c r="CU72">
        <v>2873.5317285203655</v>
      </c>
      <c r="CV72">
        <v>3016.5620330012453</v>
      </c>
      <c r="CW72">
        <v>3238.5268583830712</v>
      </c>
      <c r="CX72">
        <v>3273.5107794163341</v>
      </c>
      <c r="CY72">
        <v>3464.0069080274302</v>
      </c>
      <c r="CZ72">
        <v>3312.8082924808396</v>
      </c>
      <c r="DA72">
        <v>3135.9867917690171</v>
      </c>
      <c r="DB72">
        <v>3116.411893291749</v>
      </c>
      <c r="DC72">
        <v>3093.4845440494591</v>
      </c>
      <c r="DD72">
        <v>3055.33858539218</v>
      </c>
      <c r="DE72">
        <v>3137.2775899377875</v>
      </c>
      <c r="DF72">
        <v>2749.1334642183469</v>
      </c>
      <c r="DG72">
        <v>2722.1919431279621</v>
      </c>
      <c r="DH72">
        <v>2597.114747436859</v>
      </c>
      <c r="DI72">
        <v>3197.5277685144806</v>
      </c>
      <c r="DJ72">
        <v>3077.8846241718074</v>
      </c>
      <c r="DK72">
        <v>3136.582983867921</v>
      </c>
      <c r="DL72">
        <v>3176.3352700834253</v>
      </c>
      <c r="DM72">
        <v>3165.2343281450808</v>
      </c>
      <c r="DN72">
        <v>3153.9583149342047</v>
      </c>
      <c r="DO72">
        <v>2886.6794440800268</v>
      </c>
      <c r="DP72">
        <v>2955.4394305969727</v>
      </c>
      <c r="DQ72">
        <v>3042.3951630265769</v>
      </c>
      <c r="DR72">
        <v>2844.5823967406577</v>
      </c>
      <c r="DS72">
        <v>2729.173324914394</v>
      </c>
      <c r="DT72">
        <v>2714.1680168016801</v>
      </c>
      <c r="DU72">
        <v>3243.7719949046009</v>
      </c>
      <c r="DV72">
        <v>3261.748642402416</v>
      </c>
      <c r="DW72">
        <v>3240.860488721235</v>
      </c>
      <c r="DX72">
        <v>3278.4566002868487</v>
      </c>
      <c r="DY72">
        <v>3368.0620835016152</v>
      </c>
      <c r="DZ72">
        <v>3306.4818461709147</v>
      </c>
      <c r="EA72">
        <v>3099.0911388140162</v>
      </c>
      <c r="EB72">
        <v>3018.9680172768412</v>
      </c>
      <c r="EC72">
        <v>2847.6518894912679</v>
      </c>
      <c r="ED72">
        <v>2756.7927049391692</v>
      </c>
      <c r="EE72">
        <v>3024.6340551617195</v>
      </c>
      <c r="EF72">
        <v>2842.345767575323</v>
      </c>
      <c r="EG72">
        <v>3296.2657381389818</v>
      </c>
      <c r="EH72">
        <v>3309.4118157800076</v>
      </c>
      <c r="EI72">
        <v>3293.2551184878316</v>
      </c>
      <c r="EJ72">
        <v>3285.7835321916828</v>
      </c>
      <c r="EK72">
        <v>3274.9856264421896</v>
      </c>
      <c r="EL72">
        <v>3256.4805508773834</v>
      </c>
      <c r="EM72">
        <v>3119.9431104599007</v>
      </c>
      <c r="EN72">
        <v>2987.1460718380476</v>
      </c>
      <c r="EO72">
        <v>2879.5661981787184</v>
      </c>
      <c r="EP72">
        <v>2805.5617142557394</v>
      </c>
      <c r="EQ72">
        <v>2820.7328343898153</v>
      </c>
      <c r="ER72">
        <v>2886.5344420081447</v>
      </c>
      <c r="ES72">
        <v>3599.6869961354387</v>
      </c>
      <c r="ET72">
        <v>3505.1590614467204</v>
      </c>
      <c r="EU72">
        <v>3347.571817100119</v>
      </c>
      <c r="EV72">
        <v>3198.2019408433353</v>
      </c>
      <c r="EW72">
        <v>3226.6852670688122</v>
      </c>
      <c r="EX72">
        <v>3086.5697735100721</v>
      </c>
      <c r="EY72">
        <v>3147.7003577487644</v>
      </c>
      <c r="EZ72">
        <v>2725.1169452427771</v>
      </c>
      <c r="FA72">
        <v>2679.8119855259538</v>
      </c>
      <c r="FB72">
        <v>2998.6657408175111</v>
      </c>
      <c r="FC72">
        <v>2932.7684971098265</v>
      </c>
      <c r="FD72">
        <v>3084.0607366468271</v>
      </c>
      <c r="FE72">
        <v>3158.9705555650489</v>
      </c>
      <c r="FF72">
        <v>3059.6571737832187</v>
      </c>
      <c r="FG72">
        <v>3162.2566304108054</v>
      </c>
      <c r="FH72">
        <v>3214.692354409879</v>
      </c>
      <c r="FI72">
        <v>3241.0948013431062</v>
      </c>
      <c r="FJ72">
        <v>3262.5528514509992</v>
      </c>
      <c r="FK72">
        <v>3467.2618585728696</v>
      </c>
      <c r="FL72">
        <v>3245.8315166409029</v>
      </c>
      <c r="FM72">
        <v>3352.4748731278623</v>
      </c>
      <c r="FN72">
        <v>3298.3779492627573</v>
      </c>
      <c r="FO72">
        <v>3331.5683031962481</v>
      </c>
      <c r="FP72">
        <v>3581.5447588187258</v>
      </c>
      <c r="FQ72">
        <v>3479.5826186392223</v>
      </c>
      <c r="FR72">
        <v>3369.3055917339589</v>
      </c>
      <c r="FS72">
        <v>3379.4775096148487</v>
      </c>
      <c r="FT72">
        <v>3384.3825656884446</v>
      </c>
      <c r="FU72">
        <v>3425.8601981203965</v>
      </c>
      <c r="FV72">
        <v>3446.6403956194677</v>
      </c>
      <c r="FW72">
        <v>3517.0456602140384</v>
      </c>
      <c r="FX72">
        <v>3612.0243511503581</v>
      </c>
      <c r="FY72">
        <v>3516.1221513131804</v>
      </c>
      <c r="FZ72">
        <v>3354.9164972314929</v>
      </c>
      <c r="GA72">
        <v>3132.6224675742315</v>
      </c>
      <c r="GB72">
        <v>3209.9433036477722</v>
      </c>
      <c r="GC72">
        <v>3375.9094930750116</v>
      </c>
      <c r="GD72">
        <v>3289.0599809772912</v>
      </c>
      <c r="GE72">
        <v>3320.435263477113</v>
      </c>
      <c r="GF72">
        <v>3320.8724968402503</v>
      </c>
      <c r="GG72">
        <v>3275.8720874542014</v>
      </c>
      <c r="GH72">
        <v>3308.0378962630989</v>
      </c>
      <c r="GI72">
        <v>3432.049828799898</v>
      </c>
      <c r="GJ72">
        <v>3348.5564044629755</v>
      </c>
      <c r="GK72">
        <v>3239.0909030447328</v>
      </c>
      <c r="GL72">
        <v>3316.5347821994214</v>
      </c>
      <c r="GM72">
        <v>3348.2479135797776</v>
      </c>
      <c r="GN72">
        <v>3353.7039511782264</v>
      </c>
      <c r="GO72">
        <v>3446.8051732766171</v>
      </c>
      <c r="GP72">
        <v>3414.7260373746203</v>
      </c>
      <c r="GQ72">
        <v>3407.7037794883454</v>
      </c>
      <c r="GR72">
        <v>3470.6937601416139</v>
      </c>
      <c r="GS72">
        <v>3440.1502169413261</v>
      </c>
      <c r="GT72">
        <v>3453.1399778470204</v>
      </c>
      <c r="GU72">
        <v>3737.9291906241742</v>
      </c>
      <c r="GV72">
        <v>3480.4630112403147</v>
      </c>
      <c r="GW72">
        <v>3387.7119731824641</v>
      </c>
      <c r="GX72">
        <v>3575.5758645253209</v>
      </c>
      <c r="GY72">
        <v>4234.8663858923201</v>
      </c>
      <c r="GZ72">
        <v>3546.8092225109904</v>
      </c>
      <c r="HA72">
        <v>3578.4913096200485</v>
      </c>
      <c r="HB72">
        <v>3791.712070723398</v>
      </c>
      <c r="HC72">
        <v>3914.9021385093806</v>
      </c>
      <c r="HD72">
        <v>3856.1694563338788</v>
      </c>
      <c r="HE72">
        <v>3796.3541666666665</v>
      </c>
      <c r="HF72">
        <v>3800.4054775031127</v>
      </c>
      <c r="HG72">
        <v>3794.939500116795</v>
      </c>
      <c r="HH72">
        <v>3615.4247291149986</v>
      </c>
      <c r="HI72">
        <v>3546.4246586011741</v>
      </c>
      <c r="HJ72">
        <v>3725.0017533752471</v>
      </c>
      <c r="HK72">
        <v>3685.9703531944842</v>
      </c>
      <c r="HL72">
        <v>3770.5147165434246</v>
      </c>
      <c r="HM72">
        <v>3704.9702179282604</v>
      </c>
      <c r="HN72">
        <v>3784.5532730048189</v>
      </c>
      <c r="HO72">
        <v>3741.3611207194745</v>
      </c>
      <c r="HP72">
        <v>3859.5411204481788</v>
      </c>
      <c r="HQ72">
        <v>3912.1887154918886</v>
      </c>
      <c r="HR72">
        <v>3931.1691780182873</v>
      </c>
      <c r="HS72">
        <v>3926.4928831731281</v>
      </c>
      <c r="HT72">
        <v>3530.7562761394956</v>
      </c>
      <c r="HU72">
        <v>3567.9064811269423</v>
      </c>
      <c r="HV72">
        <v>4272.1579885171259</v>
      </c>
      <c r="HW72">
        <v>3719.0080523402112</v>
      </c>
      <c r="HX72">
        <v>3815.6266889206804</v>
      </c>
      <c r="HY72">
        <v>3564.0780866998011</v>
      </c>
      <c r="HZ72">
        <v>3588.5450120670362</v>
      </c>
      <c r="IA72">
        <v>3580.4149744261986</v>
      </c>
      <c r="IB72">
        <v>3650.388191996683</v>
      </c>
      <c r="IC72">
        <v>3695.1313367279936</v>
      </c>
      <c r="ID72">
        <v>3710.8104350491535</v>
      </c>
      <c r="IE72">
        <v>3612.6275880906851</v>
      </c>
      <c r="IF72">
        <v>3654.298176635376</v>
      </c>
      <c r="IG72">
        <v>3922.7411373407967</v>
      </c>
      <c r="IH72">
        <v>3910.589062959385</v>
      </c>
      <c r="II72">
        <v>3905.1955007315337</v>
      </c>
      <c r="IJ72">
        <v>3837.4648959566912</v>
      </c>
      <c r="IK72">
        <v>3820.5100752487251</v>
      </c>
      <c r="IL72">
        <v>3725.7900937322961</v>
      </c>
      <c r="IM72">
        <v>3818.26307988191</v>
      </c>
      <c r="IN72">
        <v>3714.6281781023918</v>
      </c>
      <c r="IO72">
        <v>3716.4626484432129</v>
      </c>
      <c r="IP72">
        <v>3874.3589283024116</v>
      </c>
      <c r="IQ72">
        <v>4080.3247302041345</v>
      </c>
      <c r="IR72">
        <v>4151.7286250939151</v>
      </c>
      <c r="IS72">
        <v>4013.8848312911209</v>
      </c>
      <c r="IT72">
        <v>3729.324190521229</v>
      </c>
      <c r="IU72">
        <v>3594.5078892712113</v>
      </c>
      <c r="IV72">
        <v>4088.4768713954459</v>
      </c>
      <c r="IW72">
        <v>3692.8278453866892</v>
      </c>
      <c r="IX72">
        <v>3674.6271663696007</v>
      </c>
      <c r="IY72">
        <v>3689.7342921158961</v>
      </c>
      <c r="IZ72">
        <v>3832.9457829575927</v>
      </c>
      <c r="JA72">
        <v>3593.602294921875</v>
      </c>
      <c r="JB72">
        <v>3553.5223904977479</v>
      </c>
      <c r="JC72">
        <v>4012.1556314678992</v>
      </c>
      <c r="JD72">
        <v>3985.0109190634994</v>
      </c>
      <c r="JE72">
        <v>3751.2310986078646</v>
      </c>
      <c r="JF72">
        <v>3346.1704324495422</v>
      </c>
      <c r="JG72">
        <v>3262.3997532387416</v>
      </c>
      <c r="JH72">
        <v>3714.602808756712</v>
      </c>
      <c r="JI72">
        <v>3444.0000728544364</v>
      </c>
      <c r="JJ72">
        <v>3238.20673763377</v>
      </c>
      <c r="JK72">
        <v>3462.9656577079754</v>
      </c>
      <c r="JL72">
        <v>3513.1387274467238</v>
      </c>
      <c r="JM72">
        <v>3505.9062905317769</v>
      </c>
      <c r="JN72">
        <v>3418.7831987750551</v>
      </c>
      <c r="JO72">
        <v>3440.5277247830636</v>
      </c>
      <c r="JP72">
        <v>3474.1743881118882</v>
      </c>
      <c r="JQ72">
        <v>3196.5901105493185</v>
      </c>
      <c r="JR72">
        <v>3004.9490375618234</v>
      </c>
      <c r="JS72">
        <v>2876.472974174334</v>
      </c>
      <c r="JT72">
        <v>2978.8776510655866</v>
      </c>
      <c r="JU72">
        <v>3168.8342779862933</v>
      </c>
      <c r="JV72">
        <v>3158.789367929061</v>
      </c>
      <c r="JW72">
        <v>3331.2455141058226</v>
      </c>
      <c r="JX72">
        <v>3452.5013396030404</v>
      </c>
      <c r="JY72">
        <v>3444.2630359212053</v>
      </c>
      <c r="JZ72">
        <v>3463.897286133365</v>
      </c>
      <c r="KA72">
        <v>4035.0532007170532</v>
      </c>
      <c r="KB72">
        <v>3364.0102907708178</v>
      </c>
      <c r="KC72">
        <v>2932.6773628233018</v>
      </c>
      <c r="KD72">
        <v>3116.4318012984077</v>
      </c>
      <c r="KE72">
        <v>2873.3834439033953</v>
      </c>
      <c r="KF72">
        <v>3172.0871641365547</v>
      </c>
      <c r="KG72">
        <v>3648.2385287136044</v>
      </c>
      <c r="KH72">
        <v>3305.3101181277671</v>
      </c>
      <c r="KI72">
        <v>3478.7992942998208</v>
      </c>
      <c r="KJ72">
        <v>3579.2508347005978</v>
      </c>
      <c r="KK72">
        <v>3689.8283247514205</v>
      </c>
      <c r="KL72">
        <v>3766.4337550647269</v>
      </c>
      <c r="KM72">
        <v>3615.535732978421</v>
      </c>
      <c r="KN72">
        <v>3643.965372745171</v>
      </c>
      <c r="KO72">
        <v>3500.9934060471369</v>
      </c>
      <c r="KP72">
        <f t="shared" si="1"/>
        <v>3330.5566104453551</v>
      </c>
    </row>
    <row r="73" spans="1:302" x14ac:dyDescent="0.25">
      <c r="A73" t="s">
        <v>673</v>
      </c>
      <c r="B73">
        <v>3200.3132029392236</v>
      </c>
      <c r="C73">
        <v>2731.1050281102648</v>
      </c>
      <c r="D73">
        <v>2656.9281808405976</v>
      </c>
      <c r="E73">
        <v>3018.081125797713</v>
      </c>
      <c r="F73">
        <v>3375.7968104263555</v>
      </c>
      <c r="G73">
        <v>3407.4061279881562</v>
      </c>
      <c r="H73">
        <v>3440.7640989837873</v>
      </c>
      <c r="I73">
        <v>3345.9536538306938</v>
      </c>
      <c r="J73">
        <v>3418.129536380226</v>
      </c>
      <c r="K73">
        <v>3270.7768393955957</v>
      </c>
      <c r="L73">
        <v>3263.7017867628556</v>
      </c>
      <c r="M73">
        <v>3009.6230199128559</v>
      </c>
      <c r="N73">
        <v>3153.3319671291265</v>
      </c>
      <c r="O73">
        <v>3315.9464764713202</v>
      </c>
      <c r="P73">
        <v>3161.0816247795415</v>
      </c>
      <c r="Q73">
        <v>3286.9962897548953</v>
      </c>
      <c r="R73">
        <v>3361.273752598162</v>
      </c>
      <c r="S73">
        <v>3217.1178911428997</v>
      </c>
      <c r="T73">
        <v>3147.6647544901998</v>
      </c>
      <c r="U73">
        <v>3223.5495985659463</v>
      </c>
      <c r="V73">
        <v>3169.249027288849</v>
      </c>
      <c r="W73">
        <v>3104.530158256196</v>
      </c>
      <c r="X73">
        <v>2719.9163696743885</v>
      </c>
      <c r="Y73">
        <v>2661.3773211290945</v>
      </c>
      <c r="Z73">
        <v>2854.4172760101328</v>
      </c>
      <c r="AA73">
        <v>2963.7854415783249</v>
      </c>
      <c r="AB73">
        <v>3310.582321061484</v>
      </c>
      <c r="AC73">
        <v>3323.8999079526393</v>
      </c>
      <c r="AD73">
        <v>3398.8210019109702</v>
      </c>
      <c r="AE73">
        <v>3367.4725353117424</v>
      </c>
      <c r="AF73">
        <v>3375.3199389507731</v>
      </c>
      <c r="AG73">
        <v>3310.4332747284507</v>
      </c>
      <c r="AH73">
        <v>3431.3822301729274</v>
      </c>
      <c r="AI73">
        <v>3392.4906004264194</v>
      </c>
      <c r="AJ73">
        <v>3077.0280838126282</v>
      </c>
      <c r="AK73">
        <v>2652.9193243076415</v>
      </c>
      <c r="AL73">
        <v>2622.3891042454911</v>
      </c>
      <c r="AM73">
        <v>2822.0748348621955</v>
      </c>
      <c r="AN73">
        <v>3243.2916620924361</v>
      </c>
      <c r="AO73">
        <v>3518.3574550702369</v>
      </c>
      <c r="AP73">
        <v>3478.3049841562542</v>
      </c>
      <c r="AQ73">
        <v>3489.2576679794729</v>
      </c>
      <c r="AR73">
        <v>3471.0092082504325</v>
      </c>
      <c r="AS73">
        <v>3472.812120045392</v>
      </c>
      <c r="AT73">
        <v>3324.9645373105768</v>
      </c>
      <c r="AU73">
        <v>3465.3884132304829</v>
      </c>
      <c r="AV73">
        <v>3551.6323805227798</v>
      </c>
      <c r="AW73">
        <v>3234.3387754592959</v>
      </c>
      <c r="AX73">
        <v>3210.5836419256157</v>
      </c>
      <c r="AY73">
        <v>3285.9619997659729</v>
      </c>
      <c r="AZ73">
        <v>3493.3945313386757</v>
      </c>
      <c r="BA73">
        <v>3446.8023914411579</v>
      </c>
      <c r="BB73">
        <v>3475.0751251241113</v>
      </c>
      <c r="BC73">
        <v>3377.7453718664883</v>
      </c>
      <c r="BD73">
        <v>3519.2804885074024</v>
      </c>
      <c r="BE73">
        <v>3512.8572338320159</v>
      </c>
      <c r="BF73">
        <v>3515.5933423981469</v>
      </c>
      <c r="BG73">
        <v>3577.1416110775212</v>
      </c>
      <c r="BH73">
        <v>3511.5754129599623</v>
      </c>
      <c r="BI73">
        <v>3396.7077130687812</v>
      </c>
      <c r="BJ73">
        <v>3138.1459429132478</v>
      </c>
      <c r="BK73">
        <v>3165.0796034845298</v>
      </c>
      <c r="BL73">
        <v>2485.778080636002</v>
      </c>
      <c r="BM73">
        <v>2576.5763390015459</v>
      </c>
      <c r="BN73">
        <v>2858.2052101915115</v>
      </c>
      <c r="BO73">
        <v>2908.1244149434087</v>
      </c>
      <c r="BP73">
        <v>3004.4041032907726</v>
      </c>
      <c r="BQ73">
        <v>2984.5294599018007</v>
      </c>
      <c r="BR73">
        <v>3102.4677055566949</v>
      </c>
      <c r="BS73">
        <v>3324.4665576260295</v>
      </c>
      <c r="BT73">
        <v>3265.0219894188231</v>
      </c>
      <c r="BU73">
        <v>3126.4052461775846</v>
      </c>
      <c r="BV73">
        <v>2812.8957612848321</v>
      </c>
      <c r="BW73">
        <v>2895.3521791930916</v>
      </c>
      <c r="BX73">
        <v>2813.4664836180268</v>
      </c>
      <c r="BY73">
        <v>3416.7809898762653</v>
      </c>
      <c r="BZ73">
        <v>3211.7201945239485</v>
      </c>
      <c r="CA73">
        <v>3288.2382316222365</v>
      </c>
      <c r="CB73">
        <v>3131.619519572233</v>
      </c>
      <c r="CC73">
        <v>3255.4070962321462</v>
      </c>
      <c r="CD73">
        <v>3266.7928366100305</v>
      </c>
      <c r="CE73">
        <v>3244.8173341114107</v>
      </c>
      <c r="CF73">
        <v>3152.5717408906885</v>
      </c>
      <c r="CG73">
        <v>3025.5996378424911</v>
      </c>
      <c r="CH73">
        <v>2919.2221587558961</v>
      </c>
      <c r="CI73">
        <v>2995.3489277451499</v>
      </c>
      <c r="CJ73">
        <v>2892.7510909919883</v>
      </c>
      <c r="CK73">
        <v>2985.8908243682763</v>
      </c>
      <c r="CL73">
        <v>3186.9071019296489</v>
      </c>
      <c r="CM73">
        <v>3084.1636326566277</v>
      </c>
      <c r="CN73">
        <v>3097.0243084046415</v>
      </c>
      <c r="CO73">
        <v>3224.6166262001984</v>
      </c>
      <c r="CP73">
        <v>3266.1800912160797</v>
      </c>
      <c r="CQ73">
        <v>3145.8980242286525</v>
      </c>
      <c r="CR73">
        <v>3202.4946693483753</v>
      </c>
      <c r="CS73">
        <v>2988.2649018232819</v>
      </c>
      <c r="CT73">
        <v>2948.9773679798827</v>
      </c>
      <c r="CU73">
        <v>2873.5317285203655</v>
      </c>
      <c r="CV73">
        <v>3016.5620330012453</v>
      </c>
      <c r="CW73">
        <v>3238.5268583830712</v>
      </c>
      <c r="CX73">
        <v>3273.5107794163341</v>
      </c>
      <c r="CY73">
        <v>3464.0069080274302</v>
      </c>
      <c r="CZ73">
        <v>3312.8082924808396</v>
      </c>
      <c r="DA73">
        <v>3135.9867917690171</v>
      </c>
      <c r="DB73">
        <v>3116.411893291749</v>
      </c>
      <c r="DC73">
        <v>3093.4845440494591</v>
      </c>
      <c r="DD73">
        <v>3055.33858539218</v>
      </c>
      <c r="DE73">
        <v>3137.2775899377875</v>
      </c>
      <c r="DF73">
        <v>2749.1334642183469</v>
      </c>
      <c r="DG73">
        <v>2722.1919431279621</v>
      </c>
      <c r="DH73">
        <v>2597.114747436859</v>
      </c>
      <c r="DI73">
        <v>3197.5277685144806</v>
      </c>
      <c r="DJ73">
        <v>3077.8846241718074</v>
      </c>
      <c r="DK73">
        <v>3136.582983867921</v>
      </c>
      <c r="DL73">
        <v>3176.3352700834253</v>
      </c>
      <c r="DM73">
        <v>3165.2343281450808</v>
      </c>
      <c r="DN73">
        <v>3153.9583149342047</v>
      </c>
      <c r="DO73">
        <v>2886.6794440800268</v>
      </c>
      <c r="DP73">
        <v>2955.4394305969727</v>
      </c>
      <c r="DQ73">
        <v>3042.3951630265769</v>
      </c>
      <c r="DR73">
        <v>2844.5823967406577</v>
      </c>
      <c r="DS73">
        <v>2729.173324914394</v>
      </c>
      <c r="DT73">
        <v>2714.1680168016801</v>
      </c>
      <c r="DU73">
        <v>3243.7719949046009</v>
      </c>
      <c r="DV73">
        <v>3261.748642402416</v>
      </c>
      <c r="DW73">
        <v>3240.860488721235</v>
      </c>
      <c r="DX73">
        <v>3278.4566002868487</v>
      </c>
      <c r="DY73">
        <v>3368.0620835016152</v>
      </c>
      <c r="DZ73">
        <v>3306.4818461709147</v>
      </c>
      <c r="EA73">
        <v>3099.0911388140162</v>
      </c>
      <c r="EB73">
        <v>3018.9680172768412</v>
      </c>
      <c r="EC73">
        <v>2847.6518894912679</v>
      </c>
      <c r="ED73">
        <v>2756.7927049391692</v>
      </c>
      <c r="EE73">
        <v>3024.6340551617195</v>
      </c>
      <c r="EF73">
        <v>2842.345767575323</v>
      </c>
      <c r="EG73">
        <v>3296.2657381389818</v>
      </c>
      <c r="EH73">
        <v>3309.4118157800076</v>
      </c>
      <c r="EI73">
        <v>3293.2551184878316</v>
      </c>
      <c r="EJ73">
        <v>3285.7835321916828</v>
      </c>
      <c r="EK73">
        <v>3274.9856264421896</v>
      </c>
      <c r="EL73">
        <v>3256.4805508773834</v>
      </c>
      <c r="EM73">
        <v>3119.9431104599007</v>
      </c>
      <c r="EN73">
        <v>2987.1460718380476</v>
      </c>
      <c r="EO73">
        <v>2879.5661981787184</v>
      </c>
      <c r="EP73">
        <v>2805.5617142557394</v>
      </c>
      <c r="EQ73">
        <v>2820.7328343898153</v>
      </c>
      <c r="ER73">
        <v>2886.5344420081447</v>
      </c>
      <c r="ES73">
        <v>3599.6869961354387</v>
      </c>
      <c r="ET73">
        <v>3505.1590614467204</v>
      </c>
      <c r="EU73">
        <v>3347.571817100119</v>
      </c>
      <c r="EV73">
        <v>3198.2019408433353</v>
      </c>
      <c r="EW73">
        <v>3226.6852670688122</v>
      </c>
      <c r="EX73">
        <v>3086.5697735100721</v>
      </c>
      <c r="EY73">
        <v>3147.7003577487644</v>
      </c>
      <c r="EZ73">
        <v>2725.1169452427771</v>
      </c>
      <c r="FA73">
        <v>2679.8119855259538</v>
      </c>
      <c r="FB73">
        <v>2998.6657408175111</v>
      </c>
      <c r="FC73">
        <v>2932.7684971098265</v>
      </c>
      <c r="FD73">
        <v>3084.0607366468271</v>
      </c>
      <c r="FE73">
        <v>3158.9705555650489</v>
      </c>
      <c r="FF73">
        <v>3059.6571737832187</v>
      </c>
      <c r="FG73">
        <v>3162.2566304108054</v>
      </c>
      <c r="FH73">
        <v>3214.692354409879</v>
      </c>
      <c r="FI73">
        <v>3241.0948013431062</v>
      </c>
      <c r="FJ73">
        <v>3262.5528514509992</v>
      </c>
      <c r="FK73">
        <v>3467.2618585728696</v>
      </c>
      <c r="FL73">
        <v>3245.8315166409029</v>
      </c>
      <c r="FM73">
        <v>3352.4748731278623</v>
      </c>
      <c r="FN73">
        <v>3298.3779492627573</v>
      </c>
      <c r="FO73">
        <v>3331.5683031962481</v>
      </c>
      <c r="FP73">
        <v>3581.5447588187258</v>
      </c>
      <c r="FQ73">
        <v>3479.5826186392223</v>
      </c>
      <c r="FR73">
        <v>3369.3055917339589</v>
      </c>
      <c r="FS73">
        <v>3379.4775096148487</v>
      </c>
      <c r="FT73">
        <v>3384.3825656884446</v>
      </c>
      <c r="FU73">
        <v>3425.8601981203965</v>
      </c>
      <c r="FV73">
        <v>3446.6403956194677</v>
      </c>
      <c r="FW73">
        <v>3517.0456602140384</v>
      </c>
      <c r="FX73">
        <v>3612.0243511503581</v>
      </c>
      <c r="FY73">
        <v>3516.1221513131804</v>
      </c>
      <c r="FZ73">
        <v>3354.9164972314929</v>
      </c>
      <c r="GA73">
        <v>3132.6224675742315</v>
      </c>
      <c r="GB73">
        <v>3209.9433036477722</v>
      </c>
      <c r="GC73">
        <v>3375.9094930750116</v>
      </c>
      <c r="GD73">
        <v>3289.0599809772912</v>
      </c>
      <c r="GE73">
        <v>3320.435263477113</v>
      </c>
      <c r="GF73">
        <v>3320.8724968402503</v>
      </c>
      <c r="GG73">
        <v>3275.8720874542014</v>
      </c>
      <c r="GH73">
        <v>3308.0378962630989</v>
      </c>
      <c r="GI73">
        <v>3432.049828799898</v>
      </c>
      <c r="GJ73">
        <v>3348.5564044629755</v>
      </c>
      <c r="GK73">
        <v>3239.0909030447328</v>
      </c>
      <c r="GL73">
        <v>3316.5347821994214</v>
      </c>
      <c r="GM73">
        <v>3348.2479135797776</v>
      </c>
      <c r="GN73">
        <v>3353.7039511782264</v>
      </c>
      <c r="GO73">
        <v>3446.8051732766171</v>
      </c>
      <c r="GP73">
        <v>3414.7260373746203</v>
      </c>
      <c r="GQ73">
        <v>3407.7037794883454</v>
      </c>
      <c r="GR73">
        <v>3470.6937601416139</v>
      </c>
      <c r="GS73">
        <v>3440.1502169413261</v>
      </c>
      <c r="GT73">
        <v>3453.1399778470204</v>
      </c>
      <c r="GU73">
        <v>3737.9291906241742</v>
      </c>
      <c r="GV73">
        <v>3480.4630112403147</v>
      </c>
      <c r="GW73">
        <v>3387.7119731824641</v>
      </c>
      <c r="GX73">
        <v>3575.5758645253209</v>
      </c>
      <c r="GY73">
        <v>4234.8663858923201</v>
      </c>
      <c r="GZ73">
        <v>3546.8092225109904</v>
      </c>
      <c r="HA73">
        <v>3578.4913096200485</v>
      </c>
      <c r="HB73">
        <v>3791.712070723398</v>
      </c>
      <c r="HC73">
        <v>3914.9021385093806</v>
      </c>
      <c r="HD73">
        <v>3856.1694563338788</v>
      </c>
      <c r="HE73">
        <v>3796.3541666666665</v>
      </c>
      <c r="HF73">
        <v>3800.4054775031127</v>
      </c>
      <c r="HG73">
        <v>3794.939500116795</v>
      </c>
      <c r="HH73">
        <v>3615.4247291149986</v>
      </c>
      <c r="HI73">
        <v>3546.4246586011741</v>
      </c>
      <c r="HJ73">
        <v>3725.0017533752471</v>
      </c>
      <c r="HK73">
        <v>3685.9703531944842</v>
      </c>
      <c r="HL73">
        <v>3770.5147165434246</v>
      </c>
      <c r="HM73">
        <v>3704.9702179282604</v>
      </c>
      <c r="HN73">
        <v>3784.5532730048189</v>
      </c>
      <c r="HO73">
        <v>3741.3611207194745</v>
      </c>
      <c r="HP73">
        <v>3859.5411204481788</v>
      </c>
      <c r="HQ73">
        <v>3912.1887154918886</v>
      </c>
      <c r="HR73">
        <v>3931.1691780182873</v>
      </c>
      <c r="HS73">
        <v>3926.4928831731281</v>
      </c>
      <c r="HT73">
        <v>3530.7562761394956</v>
      </c>
      <c r="HU73">
        <v>3567.9064811269423</v>
      </c>
      <c r="HV73">
        <v>4272.1579885171259</v>
      </c>
      <c r="HW73">
        <v>3719.0080523402112</v>
      </c>
      <c r="HX73">
        <v>3815.6266889206804</v>
      </c>
      <c r="HY73">
        <v>3564.0780866998011</v>
      </c>
      <c r="HZ73">
        <v>3588.5450120670362</v>
      </c>
      <c r="IA73">
        <v>3580.4149744261986</v>
      </c>
      <c r="IB73">
        <v>3650.388191996683</v>
      </c>
      <c r="IC73">
        <v>3695.1313367279936</v>
      </c>
      <c r="ID73">
        <v>3710.8104350491535</v>
      </c>
      <c r="IE73">
        <v>3612.6275880906851</v>
      </c>
      <c r="IF73">
        <v>3654.298176635376</v>
      </c>
      <c r="IG73">
        <v>3922.7411373407967</v>
      </c>
      <c r="IH73">
        <v>3910.589062959385</v>
      </c>
      <c r="II73">
        <v>3905.1955007315337</v>
      </c>
      <c r="IJ73">
        <v>3837.4648959566912</v>
      </c>
      <c r="IK73">
        <v>3820.5100752487251</v>
      </c>
      <c r="IL73">
        <v>3725.7900937322961</v>
      </c>
      <c r="IM73">
        <v>3818.26307988191</v>
      </c>
      <c r="IN73">
        <v>3714.6281781023918</v>
      </c>
      <c r="IO73">
        <v>3716.4626484432129</v>
      </c>
      <c r="IP73">
        <v>3874.3589283024116</v>
      </c>
      <c r="IQ73">
        <v>4080.3247302041345</v>
      </c>
      <c r="IR73">
        <v>4151.7286250939151</v>
      </c>
      <c r="IS73">
        <v>4013.8848312911209</v>
      </c>
      <c r="IT73">
        <v>3729.324190521229</v>
      </c>
      <c r="IU73">
        <v>3594.5078892712113</v>
      </c>
      <c r="IV73">
        <v>4088.4768713954459</v>
      </c>
      <c r="IW73">
        <v>3692.8278453866892</v>
      </c>
      <c r="IX73">
        <v>3674.6271663696007</v>
      </c>
      <c r="IY73">
        <v>3689.7342921158961</v>
      </c>
      <c r="IZ73">
        <v>3832.9457829575927</v>
      </c>
      <c r="JA73">
        <v>3593.602294921875</v>
      </c>
      <c r="JB73">
        <v>3553.5223904977479</v>
      </c>
      <c r="JC73">
        <v>4012.1556314678992</v>
      </c>
      <c r="JD73">
        <v>3985.0109190634994</v>
      </c>
      <c r="JE73">
        <v>3751.2310986078646</v>
      </c>
      <c r="JF73">
        <v>3346.1704324495422</v>
      </c>
      <c r="JG73">
        <v>3262.3997532387416</v>
      </c>
      <c r="JH73">
        <v>3714.602808756712</v>
      </c>
      <c r="JI73">
        <v>3444.0000728544364</v>
      </c>
      <c r="JJ73">
        <v>3238.20673763377</v>
      </c>
      <c r="JK73">
        <v>3462.9656577079754</v>
      </c>
      <c r="JL73">
        <v>3513.1387274467238</v>
      </c>
      <c r="JM73">
        <v>3505.9062905317769</v>
      </c>
      <c r="JN73">
        <v>3418.7831987750551</v>
      </c>
      <c r="JO73">
        <v>3440.5277247830636</v>
      </c>
      <c r="JP73">
        <v>3474.1743881118882</v>
      </c>
      <c r="JQ73">
        <v>3196.5901105493185</v>
      </c>
      <c r="JR73">
        <v>3004.9490375618234</v>
      </c>
      <c r="JS73">
        <v>2876.472974174334</v>
      </c>
      <c r="JT73">
        <v>2978.8776510655866</v>
      </c>
      <c r="JU73">
        <v>3168.8342779862933</v>
      </c>
      <c r="JV73">
        <v>3158.789367929061</v>
      </c>
      <c r="JW73">
        <v>3331.2455141058226</v>
      </c>
      <c r="JX73">
        <v>3452.5013396030404</v>
      </c>
      <c r="JY73">
        <v>3444.2630359212053</v>
      </c>
      <c r="JZ73">
        <v>3463.897286133365</v>
      </c>
      <c r="KA73">
        <v>4035.0532007170532</v>
      </c>
      <c r="KB73">
        <v>3364.0102907708178</v>
      </c>
      <c r="KC73">
        <v>2932.6773628233018</v>
      </c>
      <c r="KD73">
        <v>3116.4318012984077</v>
      </c>
      <c r="KE73">
        <v>2873.3834439033953</v>
      </c>
      <c r="KF73">
        <v>3172.0871641365547</v>
      </c>
      <c r="KG73">
        <v>3648.2385287136044</v>
      </c>
      <c r="KH73">
        <v>3305.3101181277671</v>
      </c>
      <c r="KI73">
        <v>3478.7992942998208</v>
      </c>
      <c r="KJ73">
        <v>3579.2508347005978</v>
      </c>
      <c r="KK73">
        <v>3689.8283247514205</v>
      </c>
      <c r="KL73">
        <v>3766.4337550647269</v>
      </c>
      <c r="KM73">
        <v>3615.535732978421</v>
      </c>
      <c r="KN73">
        <v>3643.965372745171</v>
      </c>
      <c r="KO73">
        <v>3500.9934060471369</v>
      </c>
      <c r="KP73">
        <f t="shared" si="1"/>
        <v>3330.5566104453551</v>
      </c>
    </row>
    <row r="74" spans="1:302" x14ac:dyDescent="0.25">
      <c r="A74" t="s">
        <v>188</v>
      </c>
      <c r="B74">
        <v>3200.3132029392236</v>
      </c>
      <c r="C74">
        <v>2731.1050281102648</v>
      </c>
      <c r="D74">
        <v>2656.9281808405976</v>
      </c>
      <c r="E74">
        <v>3018.081125797713</v>
      </c>
      <c r="F74">
        <v>3375.7968104263555</v>
      </c>
      <c r="G74">
        <v>3407.4061279881562</v>
      </c>
      <c r="H74">
        <v>3440.7640989837873</v>
      </c>
      <c r="I74">
        <v>3345.9536538306938</v>
      </c>
      <c r="J74">
        <v>3418.129536380226</v>
      </c>
      <c r="K74">
        <v>3270.7768393955957</v>
      </c>
      <c r="L74">
        <v>3263.7017867628556</v>
      </c>
      <c r="M74">
        <v>3009.6230199128559</v>
      </c>
      <c r="N74">
        <v>3153.3319671291265</v>
      </c>
      <c r="O74">
        <v>3315.9464764713202</v>
      </c>
      <c r="P74">
        <v>3161.0816247795415</v>
      </c>
      <c r="Q74">
        <v>3286.9962897548953</v>
      </c>
      <c r="R74">
        <v>3361.273752598162</v>
      </c>
      <c r="S74">
        <v>3217.1178911428997</v>
      </c>
      <c r="T74">
        <v>3147.6647544901998</v>
      </c>
      <c r="U74">
        <v>3223.5495985659463</v>
      </c>
      <c r="V74">
        <v>3169.249027288849</v>
      </c>
      <c r="W74">
        <v>3104.530158256196</v>
      </c>
      <c r="X74">
        <v>2719.9163696743885</v>
      </c>
      <c r="Y74">
        <v>2661.3773211290945</v>
      </c>
      <c r="Z74">
        <v>2854.4172760101328</v>
      </c>
      <c r="AA74">
        <v>2963.7854415783249</v>
      </c>
      <c r="AB74">
        <v>3310.582321061484</v>
      </c>
      <c r="AC74">
        <v>3323.8999079526393</v>
      </c>
      <c r="AD74">
        <v>3398.8210019109702</v>
      </c>
      <c r="AE74">
        <v>3367.4725353117424</v>
      </c>
      <c r="AF74">
        <v>3375.3199389507731</v>
      </c>
      <c r="AG74">
        <v>3310.4332747284507</v>
      </c>
      <c r="AH74">
        <v>3431.3822301729274</v>
      </c>
      <c r="AI74">
        <v>3392.4906004264194</v>
      </c>
      <c r="AJ74">
        <v>3077.0280838126282</v>
      </c>
      <c r="AK74">
        <v>2652.9193243076415</v>
      </c>
      <c r="AL74">
        <v>2622.3891042454911</v>
      </c>
      <c r="AM74">
        <v>2822.0748348621955</v>
      </c>
      <c r="AN74">
        <v>3243.2916620924361</v>
      </c>
      <c r="AO74">
        <v>3518.3574550702369</v>
      </c>
      <c r="AP74">
        <v>3478.3049841562542</v>
      </c>
      <c r="AQ74">
        <v>3489.2576679794729</v>
      </c>
      <c r="AR74">
        <v>3471.0092082504325</v>
      </c>
      <c r="AS74">
        <v>3472.812120045392</v>
      </c>
      <c r="AT74">
        <v>3324.9645373105768</v>
      </c>
      <c r="AU74">
        <v>3465.3884132304829</v>
      </c>
      <c r="AV74">
        <v>3551.6323805227798</v>
      </c>
      <c r="AW74">
        <v>3234.3387754592959</v>
      </c>
      <c r="AX74">
        <v>3210.5836419256157</v>
      </c>
      <c r="AY74">
        <v>3285.9619997659729</v>
      </c>
      <c r="AZ74">
        <v>3493.3945313386757</v>
      </c>
      <c r="BA74">
        <v>3446.8023914411579</v>
      </c>
      <c r="BB74">
        <v>3475.0751251241113</v>
      </c>
      <c r="BC74">
        <v>3377.7453718664883</v>
      </c>
      <c r="BD74">
        <v>3519.2804885074024</v>
      </c>
      <c r="BE74">
        <v>3512.8572338320159</v>
      </c>
      <c r="BF74">
        <v>3515.5933423981469</v>
      </c>
      <c r="BG74">
        <v>3577.1416110775212</v>
      </c>
      <c r="BH74">
        <v>3511.5754129599623</v>
      </c>
      <c r="BI74">
        <v>3396.7077130687812</v>
      </c>
      <c r="BJ74">
        <v>3138.1459429132478</v>
      </c>
      <c r="BK74">
        <v>3165.0796034845298</v>
      </c>
      <c r="BL74">
        <v>2485.778080636002</v>
      </c>
      <c r="BM74">
        <v>2576.5763390015459</v>
      </c>
      <c r="BN74">
        <v>2858.2052101915115</v>
      </c>
      <c r="BO74">
        <v>2908.1244149434087</v>
      </c>
      <c r="BP74">
        <v>3004.4041032907726</v>
      </c>
      <c r="BQ74">
        <v>2984.5294599018007</v>
      </c>
      <c r="BR74">
        <v>3102.4677055566949</v>
      </c>
      <c r="BS74">
        <v>3324.4665576260295</v>
      </c>
      <c r="BT74">
        <v>3265.0219894188231</v>
      </c>
      <c r="BU74">
        <v>3126.4052461775846</v>
      </c>
      <c r="BV74">
        <v>2812.8957612848321</v>
      </c>
      <c r="BW74">
        <v>2895.3521791930916</v>
      </c>
      <c r="BX74">
        <v>2813.4664836180268</v>
      </c>
      <c r="BY74">
        <v>3416.7809898762653</v>
      </c>
      <c r="BZ74">
        <v>3211.7201945239485</v>
      </c>
      <c r="CA74">
        <v>3288.2382316222365</v>
      </c>
      <c r="CB74">
        <v>3131.619519572233</v>
      </c>
      <c r="CC74">
        <v>3255.4070962321462</v>
      </c>
      <c r="CD74">
        <v>3266.7928366100305</v>
      </c>
      <c r="CE74">
        <v>3244.8173341114107</v>
      </c>
      <c r="CF74">
        <v>3152.5717408906885</v>
      </c>
      <c r="CG74">
        <v>3025.5996378424911</v>
      </c>
      <c r="CH74">
        <v>2919.2221587558961</v>
      </c>
      <c r="CI74">
        <v>2995.3489277451499</v>
      </c>
      <c r="CJ74">
        <v>2892.7510909919883</v>
      </c>
      <c r="CK74">
        <v>2985.8908243682763</v>
      </c>
      <c r="CL74">
        <v>3186.9071019296489</v>
      </c>
      <c r="CM74">
        <v>3084.1636326566277</v>
      </c>
      <c r="CN74">
        <v>3097.0243084046415</v>
      </c>
      <c r="CO74">
        <v>3224.6166262001984</v>
      </c>
      <c r="CP74">
        <v>3266.1800912160797</v>
      </c>
      <c r="CQ74">
        <v>3145.8980242286525</v>
      </c>
      <c r="CR74">
        <v>3202.4946693483753</v>
      </c>
      <c r="CS74">
        <v>2988.2649018232819</v>
      </c>
      <c r="CT74">
        <v>2948.9773679798827</v>
      </c>
      <c r="CU74">
        <v>2873.5317285203655</v>
      </c>
      <c r="CV74">
        <v>3016.5620330012453</v>
      </c>
      <c r="CW74">
        <v>3238.5268583830712</v>
      </c>
      <c r="CX74">
        <v>3273.5107794163341</v>
      </c>
      <c r="CY74">
        <v>3464.0069080274302</v>
      </c>
      <c r="CZ74">
        <v>3312.8082924808396</v>
      </c>
      <c r="DA74">
        <v>3135.9867917690171</v>
      </c>
      <c r="DB74">
        <v>3116.411893291749</v>
      </c>
      <c r="DC74">
        <v>3093.4845440494591</v>
      </c>
      <c r="DD74">
        <v>3055.33858539218</v>
      </c>
      <c r="DE74">
        <v>3137.2775899377875</v>
      </c>
      <c r="DF74">
        <v>2749.1334642183469</v>
      </c>
      <c r="DG74">
        <v>2722.1919431279621</v>
      </c>
      <c r="DH74">
        <v>2597.114747436859</v>
      </c>
      <c r="DI74">
        <v>3197.5277685144806</v>
      </c>
      <c r="DJ74">
        <v>3077.8846241718074</v>
      </c>
      <c r="DK74">
        <v>3136.582983867921</v>
      </c>
      <c r="DL74">
        <v>3176.3352700834253</v>
      </c>
      <c r="DM74">
        <v>3165.2343281450808</v>
      </c>
      <c r="DN74">
        <v>3153.9583149342047</v>
      </c>
      <c r="DO74">
        <v>2886.6794440800268</v>
      </c>
      <c r="DP74">
        <v>2955.4394305969727</v>
      </c>
      <c r="DQ74">
        <v>3042.3951630265769</v>
      </c>
      <c r="DR74">
        <v>2844.5823967406577</v>
      </c>
      <c r="DS74">
        <v>2729.173324914394</v>
      </c>
      <c r="DT74">
        <v>2714.1680168016801</v>
      </c>
      <c r="DU74">
        <v>3243.7719949046009</v>
      </c>
      <c r="DV74">
        <v>3261.748642402416</v>
      </c>
      <c r="DW74">
        <v>3240.860488721235</v>
      </c>
      <c r="DX74">
        <v>3278.4566002868487</v>
      </c>
      <c r="DY74">
        <v>3368.0620835016152</v>
      </c>
      <c r="DZ74">
        <v>3306.4818461709147</v>
      </c>
      <c r="EA74">
        <v>3099.0911388140162</v>
      </c>
      <c r="EB74">
        <v>3018.9680172768412</v>
      </c>
      <c r="EC74">
        <v>2847.6518894912679</v>
      </c>
      <c r="ED74">
        <v>2756.7927049391692</v>
      </c>
      <c r="EE74">
        <v>3024.6340551617195</v>
      </c>
      <c r="EF74">
        <v>2842.345767575323</v>
      </c>
      <c r="EG74">
        <v>3296.2657381389818</v>
      </c>
      <c r="EH74">
        <v>3309.4118157800076</v>
      </c>
      <c r="EI74">
        <v>3293.2551184878316</v>
      </c>
      <c r="EJ74">
        <v>3285.7835321916828</v>
      </c>
      <c r="EK74">
        <v>3274.9856264421896</v>
      </c>
      <c r="EL74">
        <v>3256.4805508773834</v>
      </c>
      <c r="EM74">
        <v>3119.9431104599007</v>
      </c>
      <c r="EN74">
        <v>2987.1460718380476</v>
      </c>
      <c r="EO74">
        <v>2879.5661981787184</v>
      </c>
      <c r="EP74">
        <v>2805.5617142557394</v>
      </c>
      <c r="EQ74">
        <v>2820.7328343898153</v>
      </c>
      <c r="ER74">
        <v>2886.5344420081447</v>
      </c>
      <c r="ES74">
        <v>3599.6869961354387</v>
      </c>
      <c r="ET74">
        <v>3505.1590614467204</v>
      </c>
      <c r="EU74">
        <v>3347.571817100119</v>
      </c>
      <c r="EV74">
        <v>3198.2019408433353</v>
      </c>
      <c r="EW74">
        <v>3226.6852670688122</v>
      </c>
      <c r="EX74">
        <v>3086.5697735100721</v>
      </c>
      <c r="EY74">
        <v>3147.7003577487644</v>
      </c>
      <c r="EZ74">
        <v>2725.1169452427771</v>
      </c>
      <c r="FA74">
        <v>2679.8119855259538</v>
      </c>
      <c r="FB74">
        <v>2998.6657408175111</v>
      </c>
      <c r="FC74">
        <v>2932.7684971098265</v>
      </c>
      <c r="FD74">
        <v>3084.0607366468271</v>
      </c>
      <c r="FE74">
        <v>3158.9705555650489</v>
      </c>
      <c r="FF74">
        <v>3059.6571737832187</v>
      </c>
      <c r="FG74">
        <v>3162.2566304108054</v>
      </c>
      <c r="FH74">
        <v>3214.692354409879</v>
      </c>
      <c r="FI74">
        <v>3241.0948013431062</v>
      </c>
      <c r="FJ74">
        <v>3262.5528514509992</v>
      </c>
      <c r="FK74">
        <v>3467.2618585728696</v>
      </c>
      <c r="FL74">
        <v>3245.8315166409029</v>
      </c>
      <c r="FM74">
        <v>3352.4748731278623</v>
      </c>
      <c r="FN74">
        <v>3298.3779492627573</v>
      </c>
      <c r="FO74">
        <v>3331.5683031962481</v>
      </c>
      <c r="FP74">
        <v>3581.5447588187258</v>
      </c>
      <c r="FQ74">
        <v>3479.5826186392223</v>
      </c>
      <c r="FR74">
        <v>3369.3055917339589</v>
      </c>
      <c r="FS74">
        <v>3379.4775096148487</v>
      </c>
      <c r="FT74">
        <v>3384.3825656884446</v>
      </c>
      <c r="FU74">
        <v>3425.8601981203965</v>
      </c>
      <c r="FV74">
        <v>3446.6403956194677</v>
      </c>
      <c r="FW74">
        <v>3517.0456602140384</v>
      </c>
      <c r="FX74">
        <v>3612.0243511503581</v>
      </c>
      <c r="FY74">
        <v>3516.1221513131804</v>
      </c>
      <c r="FZ74">
        <v>3354.9164972314929</v>
      </c>
      <c r="GA74">
        <v>3132.6224675742315</v>
      </c>
      <c r="GB74">
        <v>3209.9433036477722</v>
      </c>
      <c r="GC74">
        <v>3375.9094930750116</v>
      </c>
      <c r="GD74">
        <v>3289.0599809772912</v>
      </c>
      <c r="GE74">
        <v>3320.435263477113</v>
      </c>
      <c r="GF74">
        <v>3320.8724968402503</v>
      </c>
      <c r="GG74">
        <v>3275.8720874542014</v>
      </c>
      <c r="GH74">
        <v>3308.0378962630989</v>
      </c>
      <c r="GI74">
        <v>3432.049828799898</v>
      </c>
      <c r="GJ74">
        <v>3348.5564044629755</v>
      </c>
      <c r="GK74">
        <v>3239.0909030447328</v>
      </c>
      <c r="GL74">
        <v>3316.5347821994214</v>
      </c>
      <c r="GM74">
        <v>3348.2479135797776</v>
      </c>
      <c r="GN74">
        <v>3353.7039511782264</v>
      </c>
      <c r="GO74">
        <v>3446.8051732766171</v>
      </c>
      <c r="GP74">
        <v>3414.7260373746203</v>
      </c>
      <c r="GQ74">
        <v>3407.7037794883454</v>
      </c>
      <c r="GR74">
        <v>3470.6937601416139</v>
      </c>
      <c r="GS74">
        <v>3440.1502169413261</v>
      </c>
      <c r="GT74">
        <v>3453.1399778470204</v>
      </c>
      <c r="GU74">
        <v>3737.9291906241742</v>
      </c>
      <c r="GV74">
        <v>3480.4630112403147</v>
      </c>
      <c r="GW74">
        <v>3387.7119731824641</v>
      </c>
      <c r="GX74">
        <v>3575.5758645253209</v>
      </c>
      <c r="GY74">
        <v>4234.8663858923201</v>
      </c>
      <c r="GZ74">
        <v>3546.8092225109904</v>
      </c>
      <c r="HA74">
        <v>3578.4913096200485</v>
      </c>
      <c r="HB74">
        <v>3791.712070723398</v>
      </c>
      <c r="HC74">
        <v>3914.9021385093806</v>
      </c>
      <c r="HD74">
        <v>3856.1694563338788</v>
      </c>
      <c r="HE74">
        <v>3796.3541666666665</v>
      </c>
      <c r="HF74">
        <v>3800.4054775031127</v>
      </c>
      <c r="HG74">
        <v>3794.939500116795</v>
      </c>
      <c r="HH74">
        <v>3615.4247291149986</v>
      </c>
      <c r="HI74">
        <v>3546.4246586011741</v>
      </c>
      <c r="HJ74">
        <v>3725.0017533752471</v>
      </c>
      <c r="HK74">
        <v>3685.9703531944842</v>
      </c>
      <c r="HL74">
        <v>3770.5147165434246</v>
      </c>
      <c r="HM74">
        <v>3704.9702179282604</v>
      </c>
      <c r="HN74">
        <v>3784.5532730048189</v>
      </c>
      <c r="HO74">
        <v>3741.3611207194745</v>
      </c>
      <c r="HP74">
        <v>3859.5411204481788</v>
      </c>
      <c r="HQ74">
        <v>3912.1887154918886</v>
      </c>
      <c r="HR74">
        <v>3931.1691780182873</v>
      </c>
      <c r="HS74">
        <v>3926.4928831731281</v>
      </c>
      <c r="HT74">
        <v>3530.7562761394956</v>
      </c>
      <c r="HU74">
        <v>3567.9064811269423</v>
      </c>
      <c r="HV74">
        <v>4272.1579885171259</v>
      </c>
      <c r="HW74">
        <v>3719.0080523402112</v>
      </c>
      <c r="HX74">
        <v>3815.6266889206804</v>
      </c>
      <c r="HY74">
        <v>3564.0780866998011</v>
      </c>
      <c r="HZ74">
        <v>3588.5450120670362</v>
      </c>
      <c r="IA74">
        <v>3580.4149744261986</v>
      </c>
      <c r="IB74">
        <v>3650.388191996683</v>
      </c>
      <c r="IC74">
        <v>3695.1313367279936</v>
      </c>
      <c r="ID74">
        <v>3710.8104350491535</v>
      </c>
      <c r="IE74">
        <v>3612.6275880906851</v>
      </c>
      <c r="IF74">
        <v>3654.298176635376</v>
      </c>
      <c r="IG74">
        <v>3922.7411373407967</v>
      </c>
      <c r="IH74">
        <v>3910.589062959385</v>
      </c>
      <c r="II74">
        <v>3905.1955007315337</v>
      </c>
      <c r="IJ74">
        <v>3837.4648959566912</v>
      </c>
      <c r="IK74">
        <v>3820.5100752487251</v>
      </c>
      <c r="IL74">
        <v>3725.7900937322961</v>
      </c>
      <c r="IM74">
        <v>3818.26307988191</v>
      </c>
      <c r="IN74">
        <v>3714.6281781023918</v>
      </c>
      <c r="IO74">
        <v>3716.4626484432129</v>
      </c>
      <c r="IP74">
        <v>3874.3589283024116</v>
      </c>
      <c r="IQ74">
        <v>4080.3247302041345</v>
      </c>
      <c r="IR74">
        <v>4151.7286250939151</v>
      </c>
      <c r="IS74">
        <v>4013.8848312911209</v>
      </c>
      <c r="IT74">
        <v>3729.324190521229</v>
      </c>
      <c r="IU74">
        <v>3594.5078892712113</v>
      </c>
      <c r="IV74">
        <v>4088.4768713954459</v>
      </c>
      <c r="IW74">
        <v>3692.8278453866892</v>
      </c>
      <c r="IX74">
        <v>3674.6271663696007</v>
      </c>
      <c r="IY74">
        <v>3689.7342921158961</v>
      </c>
      <c r="IZ74">
        <v>3832.9457829575927</v>
      </c>
      <c r="JA74">
        <v>3593.602294921875</v>
      </c>
      <c r="JB74">
        <v>3553.5223904977479</v>
      </c>
      <c r="JC74">
        <v>4012.1556314678992</v>
      </c>
      <c r="JD74">
        <v>3985.0109190634994</v>
      </c>
      <c r="JE74">
        <v>3751.2310986078646</v>
      </c>
      <c r="JF74">
        <v>3346.1704324495422</v>
      </c>
      <c r="JG74">
        <v>3262.3997532387416</v>
      </c>
      <c r="JH74">
        <v>3714.602808756712</v>
      </c>
      <c r="JI74">
        <v>3444.0000728544364</v>
      </c>
      <c r="JJ74">
        <v>3238.20673763377</v>
      </c>
      <c r="JK74">
        <v>3462.9656577079754</v>
      </c>
      <c r="JL74">
        <v>3513.1387274467238</v>
      </c>
      <c r="JM74">
        <v>3505.9062905317769</v>
      </c>
      <c r="JN74">
        <v>3418.7831987750551</v>
      </c>
      <c r="JO74">
        <v>3440.5277247830636</v>
      </c>
      <c r="JP74">
        <v>3474.1743881118882</v>
      </c>
      <c r="JQ74">
        <v>3196.5901105493185</v>
      </c>
      <c r="JR74">
        <v>3004.9490375618234</v>
      </c>
      <c r="JS74">
        <v>2876.472974174334</v>
      </c>
      <c r="JT74">
        <v>2978.8776510655866</v>
      </c>
      <c r="JU74">
        <v>3168.8342779862933</v>
      </c>
      <c r="JV74">
        <v>3158.789367929061</v>
      </c>
      <c r="JW74">
        <v>3331.2455141058226</v>
      </c>
      <c r="JX74">
        <v>3452.5013396030404</v>
      </c>
      <c r="JY74">
        <v>3444.2630359212053</v>
      </c>
      <c r="JZ74">
        <v>3463.897286133365</v>
      </c>
      <c r="KA74">
        <v>4035.0532007170532</v>
      </c>
      <c r="KB74">
        <v>3364.0102907708178</v>
      </c>
      <c r="KC74">
        <v>2932.6773628233018</v>
      </c>
      <c r="KD74">
        <v>3116.4318012984077</v>
      </c>
      <c r="KE74">
        <v>2873.3834439033953</v>
      </c>
      <c r="KF74">
        <v>3172.0871641365547</v>
      </c>
      <c r="KG74">
        <v>3648.2385287136044</v>
      </c>
      <c r="KH74">
        <v>3305.3101181277671</v>
      </c>
      <c r="KI74">
        <v>3478.7992942998208</v>
      </c>
      <c r="KJ74">
        <v>3579.2508347005978</v>
      </c>
      <c r="KK74">
        <v>3689.8283247514205</v>
      </c>
      <c r="KL74">
        <v>3766.4337550647269</v>
      </c>
      <c r="KM74">
        <v>3615.535732978421</v>
      </c>
      <c r="KN74">
        <v>3643.965372745171</v>
      </c>
      <c r="KO74">
        <v>3500.9934060471369</v>
      </c>
      <c r="KP74">
        <f t="shared" si="1"/>
        <v>3330.5566104453551</v>
      </c>
    </row>
    <row r="75" spans="1:302" x14ac:dyDescent="0.25">
      <c r="A75" t="s">
        <v>728</v>
      </c>
      <c r="B75">
        <v>3200.3132029392236</v>
      </c>
      <c r="C75">
        <v>2731.1050281102648</v>
      </c>
      <c r="D75">
        <v>2656.9281808405976</v>
      </c>
      <c r="E75">
        <v>3018.081125797713</v>
      </c>
      <c r="F75">
        <v>3375.7968104263555</v>
      </c>
      <c r="G75">
        <v>3407.4061279881562</v>
      </c>
      <c r="H75">
        <v>3440.7640989837873</v>
      </c>
      <c r="I75">
        <v>3345.9536538306938</v>
      </c>
      <c r="J75">
        <v>3418.129536380226</v>
      </c>
      <c r="K75">
        <v>3270.7768393955957</v>
      </c>
      <c r="L75">
        <v>3263.7017867628556</v>
      </c>
      <c r="M75">
        <v>3009.6230199128559</v>
      </c>
      <c r="N75">
        <v>3153.3319671291265</v>
      </c>
      <c r="O75">
        <v>3315.9464764713202</v>
      </c>
      <c r="P75">
        <v>3161.0816247795415</v>
      </c>
      <c r="Q75">
        <v>3286.9962897548953</v>
      </c>
      <c r="R75">
        <v>3361.273752598162</v>
      </c>
      <c r="S75">
        <v>3217.1178911428997</v>
      </c>
      <c r="T75">
        <v>3147.6647544901998</v>
      </c>
      <c r="U75">
        <v>3223.5495985659463</v>
      </c>
      <c r="V75">
        <v>3169.249027288849</v>
      </c>
      <c r="W75">
        <v>3104.530158256196</v>
      </c>
      <c r="X75">
        <v>2719.9163696743885</v>
      </c>
      <c r="Y75">
        <v>2661.3773211290945</v>
      </c>
      <c r="Z75">
        <v>2854.4172760101328</v>
      </c>
      <c r="AA75">
        <v>2963.7854415783249</v>
      </c>
      <c r="AB75">
        <v>3310.582321061484</v>
      </c>
      <c r="AC75">
        <v>3323.8999079526393</v>
      </c>
      <c r="AD75">
        <v>3398.8210019109702</v>
      </c>
      <c r="AE75">
        <v>3367.4725353117424</v>
      </c>
      <c r="AF75">
        <v>3375.3199389507731</v>
      </c>
      <c r="AG75">
        <v>3310.4332747284507</v>
      </c>
      <c r="AH75">
        <v>3431.3822301729274</v>
      </c>
      <c r="AI75">
        <v>3392.4906004264194</v>
      </c>
      <c r="AJ75">
        <v>3077.0280838126282</v>
      </c>
      <c r="AK75">
        <v>2652.9193243076415</v>
      </c>
      <c r="AL75">
        <v>2622.3891042454911</v>
      </c>
      <c r="AM75">
        <v>2822.0748348621955</v>
      </c>
      <c r="AN75">
        <v>3243.2916620924361</v>
      </c>
      <c r="AO75">
        <v>3518.3574550702369</v>
      </c>
      <c r="AP75">
        <v>3478.3049841562542</v>
      </c>
      <c r="AQ75">
        <v>3489.2576679794729</v>
      </c>
      <c r="AR75">
        <v>3471.0092082504325</v>
      </c>
      <c r="AS75">
        <v>3472.812120045392</v>
      </c>
      <c r="AT75">
        <v>3324.9645373105768</v>
      </c>
      <c r="AU75">
        <v>3465.3884132304829</v>
      </c>
      <c r="AV75">
        <v>3551.6323805227798</v>
      </c>
      <c r="AW75">
        <v>3234.3387754592959</v>
      </c>
      <c r="AX75">
        <v>3210.5836419256157</v>
      </c>
      <c r="AY75">
        <v>3285.9619997659729</v>
      </c>
      <c r="AZ75">
        <v>3493.3945313386757</v>
      </c>
      <c r="BA75">
        <v>3446.8023914411579</v>
      </c>
      <c r="BB75">
        <v>3475.0751251241113</v>
      </c>
      <c r="BC75">
        <v>3377.7453718664883</v>
      </c>
      <c r="BD75">
        <v>3519.2804885074024</v>
      </c>
      <c r="BE75">
        <v>3512.8572338320159</v>
      </c>
      <c r="BF75">
        <v>3515.5933423981469</v>
      </c>
      <c r="BG75">
        <v>3577.1416110775212</v>
      </c>
      <c r="BH75">
        <v>3511.5754129599623</v>
      </c>
      <c r="BI75">
        <v>3396.7077130687812</v>
      </c>
      <c r="BJ75">
        <v>3138.1459429132478</v>
      </c>
      <c r="BK75">
        <v>3165.0796034845298</v>
      </c>
      <c r="BL75">
        <v>2485.778080636002</v>
      </c>
      <c r="BM75">
        <v>2576.5763390015459</v>
      </c>
      <c r="BN75">
        <v>2858.2052101915115</v>
      </c>
      <c r="BO75">
        <v>2908.1244149434087</v>
      </c>
      <c r="BP75">
        <v>3004.4041032907726</v>
      </c>
      <c r="BQ75">
        <v>2984.5294599018007</v>
      </c>
      <c r="BR75">
        <v>3102.4677055566949</v>
      </c>
      <c r="BS75">
        <v>3324.4665576260295</v>
      </c>
      <c r="BT75">
        <v>3265.0219894188231</v>
      </c>
      <c r="BU75">
        <v>3126.4052461775846</v>
      </c>
      <c r="BV75">
        <v>2812.8957612848321</v>
      </c>
      <c r="BW75">
        <v>2895.3521791930916</v>
      </c>
      <c r="BX75">
        <v>2813.4664836180268</v>
      </c>
      <c r="BY75">
        <v>3416.7809898762653</v>
      </c>
      <c r="BZ75">
        <v>3211.7201945239485</v>
      </c>
      <c r="CA75">
        <v>3288.2382316222365</v>
      </c>
      <c r="CB75">
        <v>3131.619519572233</v>
      </c>
      <c r="CC75">
        <v>3255.4070962321462</v>
      </c>
      <c r="CD75">
        <v>3266.7928366100305</v>
      </c>
      <c r="CE75">
        <v>3244.8173341114107</v>
      </c>
      <c r="CF75">
        <v>3152.5717408906885</v>
      </c>
      <c r="CG75">
        <v>3025.5996378424911</v>
      </c>
      <c r="CH75">
        <v>2919.2221587558961</v>
      </c>
      <c r="CI75">
        <v>2995.3489277451499</v>
      </c>
      <c r="CJ75">
        <v>2892.7510909919883</v>
      </c>
      <c r="CK75">
        <v>2985.8908243682763</v>
      </c>
      <c r="CL75">
        <v>3186.9071019296489</v>
      </c>
      <c r="CM75">
        <v>3084.1636326566277</v>
      </c>
      <c r="CN75">
        <v>3097.0243084046415</v>
      </c>
      <c r="CO75">
        <v>3224.6166262001984</v>
      </c>
      <c r="CP75">
        <v>3266.1800912160797</v>
      </c>
      <c r="CQ75">
        <v>3145.8980242286525</v>
      </c>
      <c r="CR75">
        <v>3202.4946693483753</v>
      </c>
      <c r="CS75">
        <v>2988.2649018232819</v>
      </c>
      <c r="CT75">
        <v>2948.9773679798827</v>
      </c>
      <c r="CU75">
        <v>2873.5317285203655</v>
      </c>
      <c r="CV75">
        <v>3016.5620330012453</v>
      </c>
      <c r="CW75">
        <v>3238.5268583830712</v>
      </c>
      <c r="CX75">
        <v>3273.5107794163341</v>
      </c>
      <c r="CY75">
        <v>3464.0069080274302</v>
      </c>
      <c r="CZ75">
        <v>3312.8082924808396</v>
      </c>
      <c r="DA75">
        <v>3135.9867917690171</v>
      </c>
      <c r="DB75">
        <v>3116.411893291749</v>
      </c>
      <c r="DC75">
        <v>3093.4845440494591</v>
      </c>
      <c r="DD75">
        <v>3055.33858539218</v>
      </c>
      <c r="DE75">
        <v>3137.2775899377875</v>
      </c>
      <c r="DF75">
        <v>2749.1334642183469</v>
      </c>
      <c r="DG75">
        <v>2722.1919431279621</v>
      </c>
      <c r="DH75">
        <v>2597.114747436859</v>
      </c>
      <c r="DI75">
        <v>3197.5277685144806</v>
      </c>
      <c r="DJ75">
        <v>3077.8846241718074</v>
      </c>
      <c r="DK75">
        <v>3136.582983867921</v>
      </c>
      <c r="DL75">
        <v>3176.3352700834253</v>
      </c>
      <c r="DM75">
        <v>3165.2343281450808</v>
      </c>
      <c r="DN75">
        <v>3153.9583149342047</v>
      </c>
      <c r="DO75">
        <v>2886.6794440800268</v>
      </c>
      <c r="DP75">
        <v>2955.4394305969727</v>
      </c>
      <c r="DQ75">
        <v>3042.3951630265769</v>
      </c>
      <c r="DR75">
        <v>2844.5823967406577</v>
      </c>
      <c r="DS75">
        <v>2729.173324914394</v>
      </c>
      <c r="DT75">
        <v>2714.1680168016801</v>
      </c>
      <c r="DU75">
        <v>3243.7719949046009</v>
      </c>
      <c r="DV75">
        <v>3261.748642402416</v>
      </c>
      <c r="DW75">
        <v>3240.860488721235</v>
      </c>
      <c r="DX75">
        <v>3278.4566002868487</v>
      </c>
      <c r="DY75">
        <v>3368.0620835016152</v>
      </c>
      <c r="DZ75">
        <v>3306.4818461709147</v>
      </c>
      <c r="EA75">
        <v>3099.0911388140162</v>
      </c>
      <c r="EB75">
        <v>3018.9680172768412</v>
      </c>
      <c r="EC75">
        <v>2847.6518894912679</v>
      </c>
      <c r="ED75">
        <v>2756.7927049391692</v>
      </c>
      <c r="EE75">
        <v>3024.6340551617195</v>
      </c>
      <c r="EF75">
        <v>2842.345767575323</v>
      </c>
      <c r="EG75">
        <v>3296.2657381389818</v>
      </c>
      <c r="EH75">
        <v>3309.4118157800076</v>
      </c>
      <c r="EI75">
        <v>3293.2551184878316</v>
      </c>
      <c r="EJ75">
        <v>3285.7835321916828</v>
      </c>
      <c r="EK75">
        <v>3274.9856264421896</v>
      </c>
      <c r="EL75">
        <v>3256.4805508773834</v>
      </c>
      <c r="EM75">
        <v>3119.9431104599007</v>
      </c>
      <c r="EN75">
        <v>2987.1460718380476</v>
      </c>
      <c r="EO75">
        <v>2879.5661981787184</v>
      </c>
      <c r="EP75">
        <v>2805.5617142557394</v>
      </c>
      <c r="EQ75">
        <v>2820.7328343898153</v>
      </c>
      <c r="ER75">
        <v>2886.5344420081447</v>
      </c>
      <c r="ES75">
        <v>3599.6869961354387</v>
      </c>
      <c r="ET75">
        <v>3505.1590614467204</v>
      </c>
      <c r="EU75">
        <v>3347.571817100119</v>
      </c>
      <c r="EV75">
        <v>3198.2019408433353</v>
      </c>
      <c r="EW75">
        <v>3226.6852670688122</v>
      </c>
      <c r="EX75">
        <v>3086.5697735100721</v>
      </c>
      <c r="EY75">
        <v>3147.7003577487644</v>
      </c>
      <c r="EZ75">
        <v>2725.1169452427771</v>
      </c>
      <c r="FA75">
        <v>2679.8119855259538</v>
      </c>
      <c r="FB75">
        <v>2998.6657408175111</v>
      </c>
      <c r="FC75">
        <v>2932.7684971098265</v>
      </c>
      <c r="FD75">
        <v>3084.0607366468271</v>
      </c>
      <c r="FE75">
        <v>3158.9705555650489</v>
      </c>
      <c r="FF75">
        <v>3059.6571737832187</v>
      </c>
      <c r="FG75">
        <v>3162.2566304108054</v>
      </c>
      <c r="FH75">
        <v>3214.692354409879</v>
      </c>
      <c r="FI75">
        <v>3241.0948013431062</v>
      </c>
      <c r="FJ75">
        <v>3262.5528514509992</v>
      </c>
      <c r="FK75">
        <v>3467.2618585728696</v>
      </c>
      <c r="FL75">
        <v>3245.8315166409029</v>
      </c>
      <c r="FM75">
        <v>3352.4748731278623</v>
      </c>
      <c r="FN75">
        <v>3298.3779492627573</v>
      </c>
      <c r="FO75">
        <v>3331.5683031962481</v>
      </c>
      <c r="FP75">
        <v>3581.5447588187258</v>
      </c>
      <c r="FQ75">
        <v>3479.5826186392223</v>
      </c>
      <c r="FR75">
        <v>3369.3055917339589</v>
      </c>
      <c r="FS75">
        <v>3379.4775096148487</v>
      </c>
      <c r="FT75">
        <v>3384.3825656884446</v>
      </c>
      <c r="FU75">
        <v>3425.8601981203965</v>
      </c>
      <c r="FV75">
        <v>3446.6403956194677</v>
      </c>
      <c r="FW75">
        <v>3517.0456602140384</v>
      </c>
      <c r="FX75">
        <v>3612.0243511503581</v>
      </c>
      <c r="FY75">
        <v>3516.1221513131804</v>
      </c>
      <c r="FZ75">
        <v>3354.9164972314929</v>
      </c>
      <c r="GA75">
        <v>3132.6224675742315</v>
      </c>
      <c r="GB75">
        <v>3209.9433036477722</v>
      </c>
      <c r="GC75">
        <v>3375.9094930750116</v>
      </c>
      <c r="GD75">
        <v>3289.0599809772912</v>
      </c>
      <c r="GE75">
        <v>3320.435263477113</v>
      </c>
      <c r="GF75">
        <v>3320.8724968402503</v>
      </c>
      <c r="GG75">
        <v>3275.8720874542014</v>
      </c>
      <c r="GH75">
        <v>3308.0378962630989</v>
      </c>
      <c r="GI75">
        <v>3432.049828799898</v>
      </c>
      <c r="GJ75">
        <v>3348.5564044629755</v>
      </c>
      <c r="GK75">
        <v>3239.0909030447328</v>
      </c>
      <c r="GL75">
        <v>3316.5347821994214</v>
      </c>
      <c r="GM75">
        <v>3348.2479135797776</v>
      </c>
      <c r="GN75">
        <v>3353.7039511782264</v>
      </c>
      <c r="GO75">
        <v>3446.8051732766171</v>
      </c>
      <c r="GP75">
        <v>3414.7260373746203</v>
      </c>
      <c r="GQ75">
        <v>3407.7037794883454</v>
      </c>
      <c r="GR75">
        <v>3470.6937601416139</v>
      </c>
      <c r="GS75">
        <v>3440.1502169413261</v>
      </c>
      <c r="GT75">
        <v>3453.1399778470204</v>
      </c>
      <c r="GU75">
        <v>3737.9291906241742</v>
      </c>
      <c r="GV75">
        <v>3480.4630112403147</v>
      </c>
      <c r="GW75">
        <v>3387.7119731824641</v>
      </c>
      <c r="GX75">
        <v>3575.5758645253209</v>
      </c>
      <c r="GY75">
        <v>4234.8663858923201</v>
      </c>
      <c r="GZ75">
        <v>3546.8092225109904</v>
      </c>
      <c r="HA75">
        <v>3578.4913096200485</v>
      </c>
      <c r="HB75">
        <v>3791.712070723398</v>
      </c>
      <c r="HC75">
        <v>3914.9021385093806</v>
      </c>
      <c r="HD75">
        <v>3856.1694563338788</v>
      </c>
      <c r="HE75">
        <v>3796.3541666666665</v>
      </c>
      <c r="HF75">
        <v>3800.4054775031127</v>
      </c>
      <c r="HG75">
        <v>3794.939500116795</v>
      </c>
      <c r="HH75">
        <v>3615.4247291149986</v>
      </c>
      <c r="HI75">
        <v>3546.4246586011741</v>
      </c>
      <c r="HJ75">
        <v>3725.0017533752471</v>
      </c>
      <c r="HK75">
        <v>3685.9703531944842</v>
      </c>
      <c r="HL75">
        <v>3770.5147165434246</v>
      </c>
      <c r="HM75">
        <v>3704.9702179282604</v>
      </c>
      <c r="HN75">
        <v>3784.5532730048189</v>
      </c>
      <c r="HO75">
        <v>3741.3611207194745</v>
      </c>
      <c r="HP75">
        <v>3859.5411204481788</v>
      </c>
      <c r="HQ75">
        <v>3912.1887154918886</v>
      </c>
      <c r="HR75">
        <v>3931.1691780182873</v>
      </c>
      <c r="HS75">
        <v>3926.4928831731281</v>
      </c>
      <c r="HT75">
        <v>3530.7562761394956</v>
      </c>
      <c r="HU75">
        <v>3567.9064811269423</v>
      </c>
      <c r="HV75">
        <v>4272.1579885171259</v>
      </c>
      <c r="HW75">
        <v>3719.0080523402112</v>
      </c>
      <c r="HX75">
        <v>3815.6266889206804</v>
      </c>
      <c r="HY75">
        <v>3564.0780866998011</v>
      </c>
      <c r="HZ75">
        <v>3588.5450120670362</v>
      </c>
      <c r="IA75">
        <v>3580.4149744261986</v>
      </c>
      <c r="IB75">
        <v>3650.388191996683</v>
      </c>
      <c r="IC75">
        <v>3695.1313367279936</v>
      </c>
      <c r="ID75">
        <v>3710.8104350491535</v>
      </c>
      <c r="IE75">
        <v>3612.6275880906851</v>
      </c>
      <c r="IF75">
        <v>3654.298176635376</v>
      </c>
      <c r="IG75">
        <v>3922.7411373407967</v>
      </c>
      <c r="IH75">
        <v>3910.589062959385</v>
      </c>
      <c r="II75">
        <v>3905.1955007315337</v>
      </c>
      <c r="IJ75">
        <v>3837.4648959566912</v>
      </c>
      <c r="IK75">
        <v>3820.5100752487251</v>
      </c>
      <c r="IL75">
        <v>3725.7900937322961</v>
      </c>
      <c r="IM75">
        <v>3818.26307988191</v>
      </c>
      <c r="IN75">
        <v>3714.6281781023918</v>
      </c>
      <c r="IO75">
        <v>3716.4626484432129</v>
      </c>
      <c r="IP75">
        <v>3874.3589283024116</v>
      </c>
      <c r="IQ75">
        <v>4080.3247302041345</v>
      </c>
      <c r="IR75">
        <v>4151.7286250939151</v>
      </c>
      <c r="IS75">
        <v>4013.8848312911209</v>
      </c>
      <c r="IT75">
        <v>3729.324190521229</v>
      </c>
      <c r="IU75">
        <v>3594.5078892712113</v>
      </c>
      <c r="IV75">
        <v>4088.4768713954459</v>
      </c>
      <c r="IW75">
        <v>3692.8278453866892</v>
      </c>
      <c r="IX75">
        <v>3674.6271663696007</v>
      </c>
      <c r="IY75">
        <v>3689.7342921158961</v>
      </c>
      <c r="IZ75">
        <v>3832.9457829575927</v>
      </c>
      <c r="JA75">
        <v>3593.602294921875</v>
      </c>
      <c r="JB75">
        <v>3553.5223904977479</v>
      </c>
      <c r="JC75">
        <v>4012.1556314678992</v>
      </c>
      <c r="JD75">
        <v>3985.0109190634994</v>
      </c>
      <c r="JE75">
        <v>3751.2310986078646</v>
      </c>
      <c r="JF75">
        <v>3346.1704324495422</v>
      </c>
      <c r="JG75">
        <v>3262.3997532387416</v>
      </c>
      <c r="JH75">
        <v>3714.602808756712</v>
      </c>
      <c r="JI75">
        <v>3444.0000728544364</v>
      </c>
      <c r="JJ75">
        <v>3238.20673763377</v>
      </c>
      <c r="JK75">
        <v>3462.9656577079754</v>
      </c>
      <c r="JL75">
        <v>3513.1387274467238</v>
      </c>
      <c r="JM75">
        <v>3505.9062905317769</v>
      </c>
      <c r="JN75">
        <v>3418.7831987750551</v>
      </c>
      <c r="JO75">
        <v>3440.5277247830636</v>
      </c>
      <c r="JP75">
        <v>3474.1743881118882</v>
      </c>
      <c r="JQ75">
        <v>3196.5901105493185</v>
      </c>
      <c r="JR75">
        <v>3004.9490375618234</v>
      </c>
      <c r="JS75">
        <v>2876.472974174334</v>
      </c>
      <c r="JT75">
        <v>2978.8776510655866</v>
      </c>
      <c r="JU75">
        <v>3168.8342779862933</v>
      </c>
      <c r="JV75">
        <v>3158.789367929061</v>
      </c>
      <c r="JW75">
        <v>3331.2455141058226</v>
      </c>
      <c r="JX75">
        <v>3452.5013396030404</v>
      </c>
      <c r="JY75">
        <v>3444.2630359212053</v>
      </c>
      <c r="JZ75">
        <v>3463.897286133365</v>
      </c>
      <c r="KA75">
        <v>4035.0532007170532</v>
      </c>
      <c r="KB75">
        <v>3364.0102907708178</v>
      </c>
      <c r="KC75">
        <v>2932.6773628233018</v>
      </c>
      <c r="KD75">
        <v>3116.4318012984077</v>
      </c>
      <c r="KE75">
        <v>2873.3834439033953</v>
      </c>
      <c r="KF75">
        <v>3172.0871641365547</v>
      </c>
      <c r="KG75">
        <v>3648.2385287136044</v>
      </c>
      <c r="KH75">
        <v>3305.3101181277671</v>
      </c>
      <c r="KI75">
        <v>3478.7992942998208</v>
      </c>
      <c r="KJ75">
        <v>3579.2508347005978</v>
      </c>
      <c r="KK75">
        <v>3689.8283247514205</v>
      </c>
      <c r="KL75">
        <v>3766.4337550647269</v>
      </c>
      <c r="KM75">
        <v>3615.535732978421</v>
      </c>
      <c r="KN75">
        <v>3643.965372745171</v>
      </c>
      <c r="KO75">
        <v>3500.9934060471369</v>
      </c>
      <c r="KP75">
        <f t="shared" si="1"/>
        <v>3330.5566104453551</v>
      </c>
    </row>
    <row r="76" spans="1:302" x14ac:dyDescent="0.25">
      <c r="A76" t="s">
        <v>678</v>
      </c>
      <c r="B76">
        <v>3200.3132029392236</v>
      </c>
      <c r="C76">
        <v>2731.1050281102648</v>
      </c>
      <c r="D76">
        <v>2656.9281808405976</v>
      </c>
      <c r="E76">
        <v>3018.081125797713</v>
      </c>
      <c r="F76">
        <v>3375.7968104263555</v>
      </c>
      <c r="G76">
        <v>3407.4061279881562</v>
      </c>
      <c r="H76">
        <v>3440.7640989837873</v>
      </c>
      <c r="I76">
        <v>3345.9536538306938</v>
      </c>
      <c r="J76">
        <v>3418.129536380226</v>
      </c>
      <c r="K76">
        <v>3270.7768393955957</v>
      </c>
      <c r="L76">
        <v>3263.7017867628556</v>
      </c>
      <c r="M76">
        <v>3009.6230199128559</v>
      </c>
      <c r="N76">
        <v>3153.3319671291265</v>
      </c>
      <c r="O76">
        <v>3315.9464764713202</v>
      </c>
      <c r="P76">
        <v>3161.0816247795415</v>
      </c>
      <c r="Q76">
        <v>3286.9962897548953</v>
      </c>
      <c r="R76">
        <v>3361.273752598162</v>
      </c>
      <c r="S76">
        <v>3217.1178911428997</v>
      </c>
      <c r="T76">
        <v>3147.6647544901998</v>
      </c>
      <c r="U76">
        <v>3223.5495985659463</v>
      </c>
      <c r="V76">
        <v>3169.249027288849</v>
      </c>
      <c r="W76">
        <v>3104.530158256196</v>
      </c>
      <c r="X76">
        <v>2719.9163696743885</v>
      </c>
      <c r="Y76">
        <v>2661.3773211290945</v>
      </c>
      <c r="Z76">
        <v>2854.4172760101328</v>
      </c>
      <c r="AA76">
        <v>2963.7854415783249</v>
      </c>
      <c r="AB76">
        <v>3310.582321061484</v>
      </c>
      <c r="AC76">
        <v>3323.8999079526393</v>
      </c>
      <c r="AD76">
        <v>3398.8210019109702</v>
      </c>
      <c r="AE76">
        <v>3367.4725353117424</v>
      </c>
      <c r="AF76">
        <v>3375.3199389507731</v>
      </c>
      <c r="AG76">
        <v>3310.4332747284507</v>
      </c>
      <c r="AH76">
        <v>3431.3822301729274</v>
      </c>
      <c r="AI76">
        <v>3392.4906004264194</v>
      </c>
      <c r="AJ76">
        <v>3077.0280838126282</v>
      </c>
      <c r="AK76">
        <v>2652.9193243076415</v>
      </c>
      <c r="AL76">
        <v>2622.3891042454911</v>
      </c>
      <c r="AM76">
        <v>2822.0748348621955</v>
      </c>
      <c r="AN76">
        <v>3243.2916620924361</v>
      </c>
      <c r="AO76">
        <v>3518.3574550702369</v>
      </c>
      <c r="AP76">
        <v>3478.3049841562542</v>
      </c>
      <c r="AQ76">
        <v>3489.2576679794729</v>
      </c>
      <c r="AR76">
        <v>3471.0092082504325</v>
      </c>
      <c r="AS76">
        <v>3472.812120045392</v>
      </c>
      <c r="AT76">
        <v>3324.9645373105768</v>
      </c>
      <c r="AU76">
        <v>3465.3884132304829</v>
      </c>
      <c r="AV76">
        <v>3551.6323805227798</v>
      </c>
      <c r="AW76">
        <v>3234.3387754592959</v>
      </c>
      <c r="AX76">
        <v>3210.5836419256157</v>
      </c>
      <c r="AY76">
        <v>3285.9619997659729</v>
      </c>
      <c r="AZ76">
        <v>3493.3945313386757</v>
      </c>
      <c r="BA76">
        <v>3446.8023914411579</v>
      </c>
      <c r="BB76">
        <v>3475.0751251241113</v>
      </c>
      <c r="BC76">
        <v>3377.7453718664883</v>
      </c>
      <c r="BD76">
        <v>3519.2804885074024</v>
      </c>
      <c r="BE76">
        <v>3512.8572338320159</v>
      </c>
      <c r="BF76">
        <v>3515.5933423981469</v>
      </c>
      <c r="BG76">
        <v>3577.1416110775212</v>
      </c>
      <c r="BH76">
        <v>3511.5754129599623</v>
      </c>
      <c r="BI76">
        <v>3396.7077130687812</v>
      </c>
      <c r="BJ76">
        <v>3138.1459429132478</v>
      </c>
      <c r="BK76">
        <v>3165.0796034845298</v>
      </c>
      <c r="BL76">
        <v>2485.778080636002</v>
      </c>
      <c r="BM76">
        <v>2576.5763390015459</v>
      </c>
      <c r="BN76">
        <v>2858.2052101915115</v>
      </c>
      <c r="BO76">
        <v>2908.1244149434087</v>
      </c>
      <c r="BP76">
        <v>3004.4041032907726</v>
      </c>
      <c r="BQ76">
        <v>2984.5294599018007</v>
      </c>
      <c r="BR76">
        <v>3102.4677055566949</v>
      </c>
      <c r="BS76">
        <v>3324.4665576260295</v>
      </c>
      <c r="BT76">
        <v>3265.0219894188231</v>
      </c>
      <c r="BU76">
        <v>3126.4052461775846</v>
      </c>
      <c r="BV76">
        <v>2812.8957612848321</v>
      </c>
      <c r="BW76">
        <v>2895.3521791930916</v>
      </c>
      <c r="BX76">
        <v>2813.4664836180268</v>
      </c>
      <c r="BY76">
        <v>3416.7809898762653</v>
      </c>
      <c r="BZ76">
        <v>3211.7201945239485</v>
      </c>
      <c r="CA76">
        <v>3288.2382316222365</v>
      </c>
      <c r="CB76">
        <v>3131.619519572233</v>
      </c>
      <c r="CC76">
        <v>3255.4070962321462</v>
      </c>
      <c r="CD76">
        <v>3266.7928366100305</v>
      </c>
      <c r="CE76">
        <v>3244.8173341114107</v>
      </c>
      <c r="CF76">
        <v>3152.5717408906885</v>
      </c>
      <c r="CG76">
        <v>3025.5996378424911</v>
      </c>
      <c r="CH76">
        <v>2919.2221587558961</v>
      </c>
      <c r="CI76">
        <v>2995.3489277451499</v>
      </c>
      <c r="CJ76">
        <v>2892.7510909919883</v>
      </c>
      <c r="CK76">
        <v>2985.8908243682763</v>
      </c>
      <c r="CL76">
        <v>3186.9071019296489</v>
      </c>
      <c r="CM76">
        <v>3084.1636326566277</v>
      </c>
      <c r="CN76">
        <v>3097.0243084046415</v>
      </c>
      <c r="CO76">
        <v>3224.6166262001984</v>
      </c>
      <c r="CP76">
        <v>3266.1800912160797</v>
      </c>
      <c r="CQ76">
        <v>3145.8980242286525</v>
      </c>
      <c r="CR76">
        <v>3202.4946693483753</v>
      </c>
      <c r="CS76">
        <v>2988.2649018232819</v>
      </c>
      <c r="CT76">
        <v>2948.9773679798827</v>
      </c>
      <c r="CU76">
        <v>2873.5317285203655</v>
      </c>
      <c r="CV76">
        <v>3016.5620330012453</v>
      </c>
      <c r="CW76">
        <v>3238.5268583830712</v>
      </c>
      <c r="CX76">
        <v>3273.5107794163341</v>
      </c>
      <c r="CY76">
        <v>3464.0069080274302</v>
      </c>
      <c r="CZ76">
        <v>3312.8082924808396</v>
      </c>
      <c r="DA76">
        <v>3135.9867917690171</v>
      </c>
      <c r="DB76">
        <v>3116.411893291749</v>
      </c>
      <c r="DC76">
        <v>3093.4845440494591</v>
      </c>
      <c r="DD76">
        <v>3055.33858539218</v>
      </c>
      <c r="DE76">
        <v>3137.2775899377875</v>
      </c>
      <c r="DF76">
        <v>2749.1334642183469</v>
      </c>
      <c r="DG76">
        <v>2722.1919431279621</v>
      </c>
      <c r="DH76">
        <v>2597.114747436859</v>
      </c>
      <c r="DI76">
        <v>3197.5277685144806</v>
      </c>
      <c r="DJ76">
        <v>3077.8846241718074</v>
      </c>
      <c r="DK76">
        <v>3136.582983867921</v>
      </c>
      <c r="DL76">
        <v>3176.3352700834253</v>
      </c>
      <c r="DM76">
        <v>3165.2343281450808</v>
      </c>
      <c r="DN76">
        <v>3153.9583149342047</v>
      </c>
      <c r="DO76">
        <v>2886.6794440800268</v>
      </c>
      <c r="DP76">
        <v>2955.4394305969727</v>
      </c>
      <c r="DQ76">
        <v>3042.3951630265769</v>
      </c>
      <c r="DR76">
        <v>2844.5823967406577</v>
      </c>
      <c r="DS76">
        <v>2729.173324914394</v>
      </c>
      <c r="DT76">
        <v>2714.1680168016801</v>
      </c>
      <c r="DU76">
        <v>3243.7719949046009</v>
      </c>
      <c r="DV76">
        <v>3261.748642402416</v>
      </c>
      <c r="DW76">
        <v>3240.860488721235</v>
      </c>
      <c r="DX76">
        <v>3278.4566002868487</v>
      </c>
      <c r="DY76">
        <v>3368.0620835016152</v>
      </c>
      <c r="DZ76">
        <v>3306.4818461709147</v>
      </c>
      <c r="EA76">
        <v>3099.0911388140162</v>
      </c>
      <c r="EB76">
        <v>3018.9680172768412</v>
      </c>
      <c r="EC76">
        <v>2847.6518894912679</v>
      </c>
      <c r="ED76">
        <v>2756.7927049391692</v>
      </c>
      <c r="EE76">
        <v>3024.6340551617195</v>
      </c>
      <c r="EF76">
        <v>2842.345767575323</v>
      </c>
      <c r="EG76">
        <v>3296.2657381389818</v>
      </c>
      <c r="EH76">
        <v>3309.4118157800076</v>
      </c>
      <c r="EI76">
        <v>3293.2551184878316</v>
      </c>
      <c r="EJ76">
        <v>3285.7835321916828</v>
      </c>
      <c r="EK76">
        <v>3274.9856264421896</v>
      </c>
      <c r="EL76">
        <v>3256.4805508773834</v>
      </c>
      <c r="EM76">
        <v>3119.9431104599007</v>
      </c>
      <c r="EN76">
        <v>2987.1460718380476</v>
      </c>
      <c r="EO76">
        <v>2879.5661981787184</v>
      </c>
      <c r="EP76">
        <v>2805.5617142557394</v>
      </c>
      <c r="EQ76">
        <v>2820.7328343898153</v>
      </c>
      <c r="ER76">
        <v>2886.5344420081447</v>
      </c>
      <c r="ES76">
        <v>3599.6869961354387</v>
      </c>
      <c r="ET76">
        <v>3505.1590614467204</v>
      </c>
      <c r="EU76">
        <v>3347.571817100119</v>
      </c>
      <c r="EV76">
        <v>3198.2019408433353</v>
      </c>
      <c r="EW76">
        <v>3226.6852670688122</v>
      </c>
      <c r="EX76">
        <v>3086.5697735100721</v>
      </c>
      <c r="EY76">
        <v>3147.7003577487644</v>
      </c>
      <c r="EZ76">
        <v>2725.1169452427771</v>
      </c>
      <c r="FA76">
        <v>2679.8119855259538</v>
      </c>
      <c r="FB76">
        <v>2998.6657408175111</v>
      </c>
      <c r="FC76">
        <v>2932.7684971098265</v>
      </c>
      <c r="FD76">
        <v>3084.0607366468271</v>
      </c>
      <c r="FE76">
        <v>3158.9705555650489</v>
      </c>
      <c r="FF76">
        <v>3059.6571737832187</v>
      </c>
      <c r="FG76">
        <v>3162.2566304108054</v>
      </c>
      <c r="FH76">
        <v>3214.692354409879</v>
      </c>
      <c r="FI76">
        <v>3241.0948013431062</v>
      </c>
      <c r="FJ76">
        <v>3262.5528514509992</v>
      </c>
      <c r="FK76">
        <v>3467.2618585728696</v>
      </c>
      <c r="FL76">
        <v>3245.8315166409029</v>
      </c>
      <c r="FM76">
        <v>3352.4748731278623</v>
      </c>
      <c r="FN76">
        <v>3298.3779492627573</v>
      </c>
      <c r="FO76">
        <v>3331.5683031962481</v>
      </c>
      <c r="FP76">
        <v>3581.5447588187258</v>
      </c>
      <c r="FQ76">
        <v>3479.5826186392223</v>
      </c>
      <c r="FR76">
        <v>3369.3055917339589</v>
      </c>
      <c r="FS76">
        <v>3379.4775096148487</v>
      </c>
      <c r="FT76">
        <v>3384.3825656884446</v>
      </c>
      <c r="FU76">
        <v>3425.8601981203965</v>
      </c>
      <c r="FV76">
        <v>3446.6403956194677</v>
      </c>
      <c r="FW76">
        <v>3517.0456602140384</v>
      </c>
      <c r="FX76">
        <v>3612.0243511503581</v>
      </c>
      <c r="FY76">
        <v>3516.1221513131804</v>
      </c>
      <c r="FZ76">
        <v>3354.9164972314929</v>
      </c>
      <c r="GA76">
        <v>3132.6224675742315</v>
      </c>
      <c r="GB76">
        <v>3209.9433036477722</v>
      </c>
      <c r="GC76">
        <v>3375.9094930750116</v>
      </c>
      <c r="GD76">
        <v>3289.0599809772912</v>
      </c>
      <c r="GE76">
        <v>3320.435263477113</v>
      </c>
      <c r="GF76">
        <v>3320.8724968402503</v>
      </c>
      <c r="GG76">
        <v>3275.8720874542014</v>
      </c>
      <c r="GH76">
        <v>3308.0378962630989</v>
      </c>
      <c r="GI76">
        <v>3432.049828799898</v>
      </c>
      <c r="GJ76">
        <v>3348.5564044629755</v>
      </c>
      <c r="GK76">
        <v>3239.0909030447328</v>
      </c>
      <c r="GL76">
        <v>3316.5347821994214</v>
      </c>
      <c r="GM76">
        <v>3348.2479135797776</v>
      </c>
      <c r="GN76">
        <v>3353.7039511782264</v>
      </c>
      <c r="GO76">
        <v>3446.8051732766171</v>
      </c>
      <c r="GP76">
        <v>3414.7260373746203</v>
      </c>
      <c r="GQ76">
        <v>3407.7037794883454</v>
      </c>
      <c r="GR76">
        <v>3470.6937601416139</v>
      </c>
      <c r="GS76">
        <v>3440.1502169413261</v>
      </c>
      <c r="GT76">
        <v>3453.1399778470204</v>
      </c>
      <c r="GU76">
        <v>3737.9291906241742</v>
      </c>
      <c r="GV76">
        <v>3480.4630112403147</v>
      </c>
      <c r="GW76">
        <v>3387.7119731824641</v>
      </c>
      <c r="GX76">
        <v>3575.5758645253209</v>
      </c>
      <c r="GY76">
        <v>4234.8663858923201</v>
      </c>
      <c r="GZ76">
        <v>3546.8092225109904</v>
      </c>
      <c r="HA76">
        <v>3578.4913096200485</v>
      </c>
      <c r="HB76">
        <v>3791.712070723398</v>
      </c>
      <c r="HC76">
        <v>3914.9021385093806</v>
      </c>
      <c r="HD76">
        <v>3856.1694563338788</v>
      </c>
      <c r="HE76">
        <v>3796.3541666666665</v>
      </c>
      <c r="HF76">
        <v>3800.4054775031127</v>
      </c>
      <c r="HG76">
        <v>3794.939500116795</v>
      </c>
      <c r="HH76">
        <v>3615.4247291149986</v>
      </c>
      <c r="HI76">
        <v>3546.4246586011741</v>
      </c>
      <c r="HJ76">
        <v>3725.0017533752471</v>
      </c>
      <c r="HK76">
        <v>3685.9703531944842</v>
      </c>
      <c r="HL76">
        <v>3770.5147165434246</v>
      </c>
      <c r="HM76">
        <v>3704.9702179282604</v>
      </c>
      <c r="HN76">
        <v>3784.5532730048189</v>
      </c>
      <c r="HO76">
        <v>3741.3611207194745</v>
      </c>
      <c r="HP76">
        <v>3859.5411204481788</v>
      </c>
      <c r="HQ76">
        <v>3912.1887154918886</v>
      </c>
      <c r="HR76">
        <v>3931.1691780182873</v>
      </c>
      <c r="HS76">
        <v>3926.4928831731281</v>
      </c>
      <c r="HT76">
        <v>3530.7562761394956</v>
      </c>
      <c r="HU76">
        <v>3567.9064811269423</v>
      </c>
      <c r="HV76">
        <v>4272.1579885171259</v>
      </c>
      <c r="HW76">
        <v>3719.0080523402112</v>
      </c>
      <c r="HX76">
        <v>3815.6266889206804</v>
      </c>
      <c r="HY76">
        <v>3564.0780866998011</v>
      </c>
      <c r="HZ76">
        <v>3588.5450120670362</v>
      </c>
      <c r="IA76">
        <v>3580.4149744261986</v>
      </c>
      <c r="IB76">
        <v>3650.388191996683</v>
      </c>
      <c r="IC76">
        <v>3695.1313367279936</v>
      </c>
      <c r="ID76">
        <v>3710.8104350491535</v>
      </c>
      <c r="IE76">
        <v>3612.6275880906851</v>
      </c>
      <c r="IF76">
        <v>3654.298176635376</v>
      </c>
      <c r="IG76">
        <v>3922.7411373407967</v>
      </c>
      <c r="IH76">
        <v>3910.589062959385</v>
      </c>
      <c r="II76">
        <v>3905.1955007315337</v>
      </c>
      <c r="IJ76">
        <v>3837.4648959566912</v>
      </c>
      <c r="IK76">
        <v>3820.5100752487251</v>
      </c>
      <c r="IL76">
        <v>3725.7900937322961</v>
      </c>
      <c r="IM76">
        <v>3818.26307988191</v>
      </c>
      <c r="IN76">
        <v>3714.6281781023918</v>
      </c>
      <c r="IO76">
        <v>3716.4626484432129</v>
      </c>
      <c r="IP76">
        <v>3874.3589283024116</v>
      </c>
      <c r="IQ76">
        <v>4080.3247302041345</v>
      </c>
      <c r="IR76">
        <v>4151.7286250939151</v>
      </c>
      <c r="IS76">
        <v>4013.8848312911209</v>
      </c>
      <c r="IT76">
        <v>3729.324190521229</v>
      </c>
      <c r="IU76">
        <v>3594.5078892712113</v>
      </c>
      <c r="IV76">
        <v>4088.4768713954459</v>
      </c>
      <c r="IW76">
        <v>3692.8278453866892</v>
      </c>
      <c r="IX76">
        <v>3674.6271663696007</v>
      </c>
      <c r="IY76">
        <v>3689.7342921158961</v>
      </c>
      <c r="IZ76">
        <v>3832.9457829575927</v>
      </c>
      <c r="JA76">
        <v>3593.602294921875</v>
      </c>
      <c r="JB76">
        <v>3553.5223904977479</v>
      </c>
      <c r="JC76">
        <v>4012.1556314678992</v>
      </c>
      <c r="JD76">
        <v>3985.0109190634994</v>
      </c>
      <c r="JE76">
        <v>3751.2310986078646</v>
      </c>
      <c r="JF76">
        <v>3346.1704324495422</v>
      </c>
      <c r="JG76">
        <v>3262.3997532387416</v>
      </c>
      <c r="JH76">
        <v>3714.602808756712</v>
      </c>
      <c r="JI76">
        <v>3444.0000728544364</v>
      </c>
      <c r="JJ76">
        <v>3238.20673763377</v>
      </c>
      <c r="JK76">
        <v>3462.9656577079754</v>
      </c>
      <c r="JL76">
        <v>3513.1387274467238</v>
      </c>
      <c r="JM76">
        <v>3505.9062905317769</v>
      </c>
      <c r="JN76">
        <v>3418.7831987750551</v>
      </c>
      <c r="JO76">
        <v>3440.5277247830636</v>
      </c>
      <c r="JP76">
        <v>3474.1743881118882</v>
      </c>
      <c r="JQ76">
        <v>3196.5901105493185</v>
      </c>
      <c r="JR76">
        <v>3004.9490375618234</v>
      </c>
      <c r="JS76">
        <v>2876.472974174334</v>
      </c>
      <c r="JT76">
        <v>2978.8776510655866</v>
      </c>
      <c r="JU76">
        <v>3168.8342779862933</v>
      </c>
      <c r="JV76">
        <v>3158.789367929061</v>
      </c>
      <c r="JW76">
        <v>3331.2455141058226</v>
      </c>
      <c r="JX76">
        <v>3452.5013396030404</v>
      </c>
      <c r="JY76">
        <v>3444.2630359212053</v>
      </c>
      <c r="JZ76">
        <v>3463.897286133365</v>
      </c>
      <c r="KA76">
        <v>4035.0532007170532</v>
      </c>
      <c r="KB76">
        <v>3364.0102907708178</v>
      </c>
      <c r="KC76">
        <v>2932.6773628233018</v>
      </c>
      <c r="KD76">
        <v>3116.4318012984077</v>
      </c>
      <c r="KE76">
        <v>2873.3834439033953</v>
      </c>
      <c r="KF76">
        <v>3172.0871641365547</v>
      </c>
      <c r="KG76">
        <v>3648.2385287136044</v>
      </c>
      <c r="KH76">
        <v>3305.3101181277671</v>
      </c>
      <c r="KI76">
        <v>3478.7992942998208</v>
      </c>
      <c r="KJ76">
        <v>3579.2508347005978</v>
      </c>
      <c r="KK76">
        <v>3689.8283247514205</v>
      </c>
      <c r="KL76">
        <v>3766.4337550647269</v>
      </c>
      <c r="KM76">
        <v>3615.535732978421</v>
      </c>
      <c r="KN76">
        <v>3643.965372745171</v>
      </c>
      <c r="KO76">
        <v>3500.9934060471369</v>
      </c>
      <c r="KP76">
        <f t="shared" si="1"/>
        <v>3330.5566104453551</v>
      </c>
    </row>
    <row r="77" spans="1:302" x14ac:dyDescent="0.25">
      <c r="A77" t="s">
        <v>679</v>
      </c>
      <c r="B77">
        <v>3200.3132029392236</v>
      </c>
      <c r="C77">
        <v>2731.1050281102648</v>
      </c>
      <c r="D77">
        <v>2656.9281808405976</v>
      </c>
      <c r="E77">
        <v>3018.081125797713</v>
      </c>
      <c r="F77">
        <v>3375.7968104263555</v>
      </c>
      <c r="G77">
        <v>3407.4061279881562</v>
      </c>
      <c r="H77">
        <v>3440.7640989837873</v>
      </c>
      <c r="I77">
        <v>3345.9536538306938</v>
      </c>
      <c r="J77">
        <v>3418.129536380226</v>
      </c>
      <c r="K77">
        <v>3270.7768393955957</v>
      </c>
      <c r="L77">
        <v>3263.7017867628556</v>
      </c>
      <c r="M77">
        <v>3009.6230199128559</v>
      </c>
      <c r="N77">
        <v>3153.3319671291265</v>
      </c>
      <c r="O77">
        <v>3315.9464764713202</v>
      </c>
      <c r="P77">
        <v>3161.0816247795415</v>
      </c>
      <c r="Q77">
        <v>3286.9962897548953</v>
      </c>
      <c r="R77">
        <v>3361.273752598162</v>
      </c>
      <c r="S77">
        <v>3217.1178911428997</v>
      </c>
      <c r="T77">
        <v>3147.6647544901998</v>
      </c>
      <c r="U77">
        <v>3223.5495985659463</v>
      </c>
      <c r="V77">
        <v>3169.249027288849</v>
      </c>
      <c r="W77">
        <v>3104.530158256196</v>
      </c>
      <c r="X77">
        <v>2719.9163696743885</v>
      </c>
      <c r="Y77">
        <v>2661.3773211290945</v>
      </c>
      <c r="Z77">
        <v>2854.4172760101328</v>
      </c>
      <c r="AA77">
        <v>2963.7854415783249</v>
      </c>
      <c r="AB77">
        <v>3310.582321061484</v>
      </c>
      <c r="AC77">
        <v>3323.8999079526393</v>
      </c>
      <c r="AD77">
        <v>3398.8210019109702</v>
      </c>
      <c r="AE77">
        <v>3367.4725353117424</v>
      </c>
      <c r="AF77">
        <v>3375.3199389507731</v>
      </c>
      <c r="AG77">
        <v>3310.4332747284507</v>
      </c>
      <c r="AH77">
        <v>3431.3822301729274</v>
      </c>
      <c r="AI77">
        <v>3392.4906004264194</v>
      </c>
      <c r="AJ77">
        <v>3077.0280838126282</v>
      </c>
      <c r="AK77">
        <v>2652.9193243076415</v>
      </c>
      <c r="AL77">
        <v>2622.3891042454911</v>
      </c>
      <c r="AM77">
        <v>2822.0748348621955</v>
      </c>
      <c r="AN77">
        <v>3243.2916620924361</v>
      </c>
      <c r="AO77">
        <v>3518.3574550702369</v>
      </c>
      <c r="AP77">
        <v>3478.3049841562542</v>
      </c>
      <c r="AQ77">
        <v>3489.2576679794729</v>
      </c>
      <c r="AR77">
        <v>3471.0092082504325</v>
      </c>
      <c r="AS77">
        <v>3472.812120045392</v>
      </c>
      <c r="AT77">
        <v>3324.9645373105768</v>
      </c>
      <c r="AU77">
        <v>3465.3884132304829</v>
      </c>
      <c r="AV77">
        <v>3551.6323805227798</v>
      </c>
      <c r="AW77">
        <v>3234.3387754592959</v>
      </c>
      <c r="AX77">
        <v>3210.5836419256157</v>
      </c>
      <c r="AY77">
        <v>3285.9619997659729</v>
      </c>
      <c r="AZ77">
        <v>3493.3945313386757</v>
      </c>
      <c r="BA77">
        <v>3446.8023914411579</v>
      </c>
      <c r="BB77">
        <v>3475.0751251241113</v>
      </c>
      <c r="BC77">
        <v>3377.7453718664883</v>
      </c>
      <c r="BD77">
        <v>3519.2804885074024</v>
      </c>
      <c r="BE77">
        <v>3512.8572338320159</v>
      </c>
      <c r="BF77">
        <v>3515.5933423981469</v>
      </c>
      <c r="BG77">
        <v>3577.1416110775212</v>
      </c>
      <c r="BH77">
        <v>3511.5754129599623</v>
      </c>
      <c r="BI77">
        <v>3396.7077130687812</v>
      </c>
      <c r="BJ77">
        <v>3138.1459429132478</v>
      </c>
      <c r="BK77">
        <v>3165.0796034845298</v>
      </c>
      <c r="BL77">
        <v>2485.778080636002</v>
      </c>
      <c r="BM77">
        <v>2576.5763390015459</v>
      </c>
      <c r="BN77">
        <v>2858.2052101915115</v>
      </c>
      <c r="BO77">
        <v>2908.1244149434087</v>
      </c>
      <c r="BP77">
        <v>3004.4041032907726</v>
      </c>
      <c r="BQ77">
        <v>2984.5294599018007</v>
      </c>
      <c r="BR77">
        <v>3102.4677055566949</v>
      </c>
      <c r="BS77">
        <v>3324.4665576260295</v>
      </c>
      <c r="BT77">
        <v>3265.0219894188231</v>
      </c>
      <c r="BU77">
        <v>3126.4052461775846</v>
      </c>
      <c r="BV77">
        <v>2812.8957612848321</v>
      </c>
      <c r="BW77">
        <v>2895.3521791930916</v>
      </c>
      <c r="BX77">
        <v>2813.4664836180268</v>
      </c>
      <c r="BY77">
        <v>3416.7809898762653</v>
      </c>
      <c r="BZ77">
        <v>3211.7201945239485</v>
      </c>
      <c r="CA77">
        <v>3288.2382316222365</v>
      </c>
      <c r="CB77">
        <v>3131.619519572233</v>
      </c>
      <c r="CC77">
        <v>3255.4070962321462</v>
      </c>
      <c r="CD77">
        <v>3266.7928366100305</v>
      </c>
      <c r="CE77">
        <v>3244.8173341114107</v>
      </c>
      <c r="CF77">
        <v>3152.5717408906885</v>
      </c>
      <c r="CG77">
        <v>3025.5996378424911</v>
      </c>
      <c r="CH77">
        <v>2919.2221587558961</v>
      </c>
      <c r="CI77">
        <v>2995.3489277451499</v>
      </c>
      <c r="CJ77">
        <v>2892.7510909919883</v>
      </c>
      <c r="CK77">
        <v>2985.8908243682763</v>
      </c>
      <c r="CL77">
        <v>3186.9071019296489</v>
      </c>
      <c r="CM77">
        <v>3084.1636326566277</v>
      </c>
      <c r="CN77">
        <v>3097.0243084046415</v>
      </c>
      <c r="CO77">
        <v>3224.6166262001984</v>
      </c>
      <c r="CP77">
        <v>3266.1800912160797</v>
      </c>
      <c r="CQ77">
        <v>3145.8980242286525</v>
      </c>
      <c r="CR77">
        <v>3202.4946693483753</v>
      </c>
      <c r="CS77">
        <v>2988.2649018232819</v>
      </c>
      <c r="CT77">
        <v>2948.9773679798827</v>
      </c>
      <c r="CU77">
        <v>2873.5317285203655</v>
      </c>
      <c r="CV77">
        <v>3016.5620330012453</v>
      </c>
      <c r="CW77">
        <v>3238.5268583830712</v>
      </c>
      <c r="CX77">
        <v>3273.5107794163341</v>
      </c>
      <c r="CY77">
        <v>3464.0069080274302</v>
      </c>
      <c r="CZ77">
        <v>3312.8082924808396</v>
      </c>
      <c r="DA77">
        <v>3135.9867917690171</v>
      </c>
      <c r="DB77">
        <v>3116.411893291749</v>
      </c>
      <c r="DC77">
        <v>3093.4845440494591</v>
      </c>
      <c r="DD77">
        <v>3055.33858539218</v>
      </c>
      <c r="DE77">
        <v>3137.2775899377875</v>
      </c>
      <c r="DF77">
        <v>2749.1334642183469</v>
      </c>
      <c r="DG77">
        <v>2722.1919431279621</v>
      </c>
      <c r="DH77">
        <v>2597.114747436859</v>
      </c>
      <c r="DI77">
        <v>3197.5277685144806</v>
      </c>
      <c r="DJ77">
        <v>3077.8846241718074</v>
      </c>
      <c r="DK77">
        <v>3136.582983867921</v>
      </c>
      <c r="DL77">
        <v>3176.3352700834253</v>
      </c>
      <c r="DM77">
        <v>3165.2343281450808</v>
      </c>
      <c r="DN77">
        <v>3153.9583149342047</v>
      </c>
      <c r="DO77">
        <v>2886.6794440800268</v>
      </c>
      <c r="DP77">
        <v>2955.4394305969727</v>
      </c>
      <c r="DQ77">
        <v>3042.3951630265769</v>
      </c>
      <c r="DR77">
        <v>2844.5823967406577</v>
      </c>
      <c r="DS77">
        <v>2729.173324914394</v>
      </c>
      <c r="DT77">
        <v>2714.1680168016801</v>
      </c>
      <c r="DU77">
        <v>3243.7719949046009</v>
      </c>
      <c r="DV77">
        <v>3261.748642402416</v>
      </c>
      <c r="DW77">
        <v>3240.860488721235</v>
      </c>
      <c r="DX77">
        <v>3278.4566002868487</v>
      </c>
      <c r="DY77">
        <v>3368.0620835016152</v>
      </c>
      <c r="DZ77">
        <v>3306.4818461709147</v>
      </c>
      <c r="EA77">
        <v>3099.0911388140162</v>
      </c>
      <c r="EB77">
        <v>3018.9680172768412</v>
      </c>
      <c r="EC77">
        <v>2847.6518894912679</v>
      </c>
      <c r="ED77">
        <v>2756.7927049391692</v>
      </c>
      <c r="EE77">
        <v>3024.6340551617195</v>
      </c>
      <c r="EF77">
        <v>2842.345767575323</v>
      </c>
      <c r="EG77">
        <v>3296.2657381389818</v>
      </c>
      <c r="EH77">
        <v>3309.4118157800076</v>
      </c>
      <c r="EI77">
        <v>3293.2551184878316</v>
      </c>
      <c r="EJ77">
        <v>3285.7835321916828</v>
      </c>
      <c r="EK77">
        <v>3274.9856264421896</v>
      </c>
      <c r="EL77">
        <v>3256.4805508773834</v>
      </c>
      <c r="EM77">
        <v>3119.9431104599007</v>
      </c>
      <c r="EN77">
        <v>2987.1460718380476</v>
      </c>
      <c r="EO77">
        <v>2879.5661981787184</v>
      </c>
      <c r="EP77">
        <v>2805.5617142557394</v>
      </c>
      <c r="EQ77">
        <v>2820.7328343898153</v>
      </c>
      <c r="ER77">
        <v>2886.5344420081447</v>
      </c>
      <c r="ES77">
        <v>3599.6869961354387</v>
      </c>
      <c r="ET77">
        <v>3505.1590614467204</v>
      </c>
      <c r="EU77">
        <v>3347.571817100119</v>
      </c>
      <c r="EV77">
        <v>3198.2019408433353</v>
      </c>
      <c r="EW77">
        <v>3226.6852670688122</v>
      </c>
      <c r="EX77">
        <v>3086.5697735100721</v>
      </c>
      <c r="EY77">
        <v>3147.7003577487644</v>
      </c>
      <c r="EZ77">
        <v>2725.1169452427771</v>
      </c>
      <c r="FA77">
        <v>2679.8119855259538</v>
      </c>
      <c r="FB77">
        <v>2998.6657408175111</v>
      </c>
      <c r="FC77">
        <v>2932.7684971098265</v>
      </c>
      <c r="FD77">
        <v>3084.0607366468271</v>
      </c>
      <c r="FE77">
        <v>3158.9705555650489</v>
      </c>
      <c r="FF77">
        <v>3059.6571737832187</v>
      </c>
      <c r="FG77">
        <v>3162.2566304108054</v>
      </c>
      <c r="FH77">
        <v>3214.692354409879</v>
      </c>
      <c r="FI77">
        <v>3241.0948013431062</v>
      </c>
      <c r="FJ77">
        <v>3262.5528514509992</v>
      </c>
      <c r="FK77">
        <v>3467.2618585728696</v>
      </c>
      <c r="FL77">
        <v>3245.8315166409029</v>
      </c>
      <c r="FM77">
        <v>3352.4748731278623</v>
      </c>
      <c r="FN77">
        <v>3298.3779492627573</v>
      </c>
      <c r="FO77">
        <v>3331.5683031962481</v>
      </c>
      <c r="FP77">
        <v>3581.5447588187258</v>
      </c>
      <c r="FQ77">
        <v>3479.5826186392223</v>
      </c>
      <c r="FR77">
        <v>3369.3055917339589</v>
      </c>
      <c r="FS77">
        <v>3379.4775096148487</v>
      </c>
      <c r="FT77">
        <v>3384.3825656884446</v>
      </c>
      <c r="FU77">
        <v>3425.8601981203965</v>
      </c>
      <c r="FV77">
        <v>3446.6403956194677</v>
      </c>
      <c r="FW77">
        <v>3517.0456602140384</v>
      </c>
      <c r="FX77">
        <v>3612.0243511503581</v>
      </c>
      <c r="FY77">
        <v>3516.1221513131804</v>
      </c>
      <c r="FZ77">
        <v>3354.9164972314929</v>
      </c>
      <c r="GA77">
        <v>3132.6224675742315</v>
      </c>
      <c r="GB77">
        <v>3209.9433036477722</v>
      </c>
      <c r="GC77">
        <v>3375.9094930750116</v>
      </c>
      <c r="GD77">
        <v>3289.0599809772912</v>
      </c>
      <c r="GE77">
        <v>3320.435263477113</v>
      </c>
      <c r="GF77">
        <v>3320.8724968402503</v>
      </c>
      <c r="GG77">
        <v>3275.8720874542014</v>
      </c>
      <c r="GH77">
        <v>3308.0378962630989</v>
      </c>
      <c r="GI77">
        <v>3432.049828799898</v>
      </c>
      <c r="GJ77">
        <v>3348.5564044629755</v>
      </c>
      <c r="GK77">
        <v>3239.0909030447328</v>
      </c>
      <c r="GL77">
        <v>3316.5347821994214</v>
      </c>
      <c r="GM77">
        <v>3348.2479135797776</v>
      </c>
      <c r="GN77">
        <v>3353.7039511782264</v>
      </c>
      <c r="GO77">
        <v>3446.8051732766171</v>
      </c>
      <c r="GP77">
        <v>3414.7260373746203</v>
      </c>
      <c r="GQ77">
        <v>3407.7037794883454</v>
      </c>
      <c r="GR77">
        <v>3470.6937601416139</v>
      </c>
      <c r="GS77">
        <v>3440.1502169413261</v>
      </c>
      <c r="GT77">
        <v>3453.1399778470204</v>
      </c>
      <c r="GU77">
        <v>3737.9291906241742</v>
      </c>
      <c r="GV77">
        <v>3480.4630112403147</v>
      </c>
      <c r="GW77">
        <v>3387.7119731824641</v>
      </c>
      <c r="GX77">
        <v>3575.5758645253209</v>
      </c>
      <c r="GY77">
        <v>4234.8663858923201</v>
      </c>
      <c r="GZ77">
        <v>3546.8092225109904</v>
      </c>
      <c r="HA77">
        <v>3578.4913096200485</v>
      </c>
      <c r="HB77">
        <v>3791.712070723398</v>
      </c>
      <c r="HC77">
        <v>3914.9021385093806</v>
      </c>
      <c r="HD77">
        <v>3856.1694563338788</v>
      </c>
      <c r="HE77">
        <v>3796.3541666666665</v>
      </c>
      <c r="HF77">
        <v>3800.4054775031127</v>
      </c>
      <c r="HG77">
        <v>3794.939500116795</v>
      </c>
      <c r="HH77">
        <v>3615.4247291149986</v>
      </c>
      <c r="HI77">
        <v>3546.4246586011741</v>
      </c>
      <c r="HJ77">
        <v>3725.0017533752471</v>
      </c>
      <c r="HK77">
        <v>3685.9703531944842</v>
      </c>
      <c r="HL77">
        <v>3770.5147165434246</v>
      </c>
      <c r="HM77">
        <v>3704.9702179282604</v>
      </c>
      <c r="HN77">
        <v>3784.5532730048189</v>
      </c>
      <c r="HO77">
        <v>3741.3611207194745</v>
      </c>
      <c r="HP77">
        <v>3859.5411204481788</v>
      </c>
      <c r="HQ77">
        <v>3912.1887154918886</v>
      </c>
      <c r="HR77">
        <v>3931.1691780182873</v>
      </c>
      <c r="HS77">
        <v>3926.4928831731281</v>
      </c>
      <c r="HT77">
        <v>3530.7562761394956</v>
      </c>
      <c r="HU77">
        <v>3567.9064811269423</v>
      </c>
      <c r="HV77">
        <v>4272.1579885171259</v>
      </c>
      <c r="HW77">
        <v>3719.0080523402112</v>
      </c>
      <c r="HX77">
        <v>3815.6266889206804</v>
      </c>
      <c r="HY77">
        <v>3564.0780866998011</v>
      </c>
      <c r="HZ77">
        <v>3588.5450120670362</v>
      </c>
      <c r="IA77">
        <v>3580.4149744261986</v>
      </c>
      <c r="IB77">
        <v>3650.388191996683</v>
      </c>
      <c r="IC77">
        <v>3695.1313367279936</v>
      </c>
      <c r="ID77">
        <v>3710.8104350491535</v>
      </c>
      <c r="IE77">
        <v>3612.6275880906851</v>
      </c>
      <c r="IF77">
        <v>3654.298176635376</v>
      </c>
      <c r="IG77">
        <v>3922.7411373407967</v>
      </c>
      <c r="IH77">
        <v>3910.589062959385</v>
      </c>
      <c r="II77">
        <v>3905.1955007315337</v>
      </c>
      <c r="IJ77">
        <v>3837.4648959566912</v>
      </c>
      <c r="IK77">
        <v>3820.5100752487251</v>
      </c>
      <c r="IL77">
        <v>3725.7900937322961</v>
      </c>
      <c r="IM77">
        <v>3818.26307988191</v>
      </c>
      <c r="IN77">
        <v>3714.6281781023918</v>
      </c>
      <c r="IO77">
        <v>3716.4626484432129</v>
      </c>
      <c r="IP77">
        <v>3874.3589283024116</v>
      </c>
      <c r="IQ77">
        <v>4080.3247302041345</v>
      </c>
      <c r="IR77">
        <v>4151.7286250939151</v>
      </c>
      <c r="IS77">
        <v>4013.8848312911209</v>
      </c>
      <c r="IT77">
        <v>3729.324190521229</v>
      </c>
      <c r="IU77">
        <v>3594.5078892712113</v>
      </c>
      <c r="IV77">
        <v>4088.4768713954459</v>
      </c>
      <c r="IW77">
        <v>3692.8278453866892</v>
      </c>
      <c r="IX77">
        <v>3674.6271663696007</v>
      </c>
      <c r="IY77">
        <v>3689.7342921158961</v>
      </c>
      <c r="IZ77">
        <v>3832.9457829575927</v>
      </c>
      <c r="JA77">
        <v>3593.602294921875</v>
      </c>
      <c r="JB77">
        <v>3553.5223904977479</v>
      </c>
      <c r="JC77">
        <v>4012.1556314678992</v>
      </c>
      <c r="JD77">
        <v>3985.0109190634994</v>
      </c>
      <c r="JE77">
        <v>3751.2310986078646</v>
      </c>
      <c r="JF77">
        <v>3346.1704324495422</v>
      </c>
      <c r="JG77">
        <v>3262.3997532387416</v>
      </c>
      <c r="JH77">
        <v>3714.602808756712</v>
      </c>
      <c r="JI77">
        <v>3444.0000728544364</v>
      </c>
      <c r="JJ77">
        <v>3238.20673763377</v>
      </c>
      <c r="JK77">
        <v>3462.9656577079754</v>
      </c>
      <c r="JL77">
        <v>3513.1387274467238</v>
      </c>
      <c r="JM77">
        <v>3505.9062905317769</v>
      </c>
      <c r="JN77">
        <v>3418.7831987750551</v>
      </c>
      <c r="JO77">
        <v>3440.5277247830636</v>
      </c>
      <c r="JP77">
        <v>3474.1743881118882</v>
      </c>
      <c r="JQ77">
        <v>3196.5901105493185</v>
      </c>
      <c r="JR77">
        <v>3004.9490375618234</v>
      </c>
      <c r="JS77">
        <v>2876.472974174334</v>
      </c>
      <c r="JT77">
        <v>2978.8776510655866</v>
      </c>
      <c r="JU77">
        <v>3168.8342779862933</v>
      </c>
      <c r="JV77">
        <v>3158.789367929061</v>
      </c>
      <c r="JW77">
        <v>3331.2455141058226</v>
      </c>
      <c r="JX77">
        <v>3452.5013396030404</v>
      </c>
      <c r="JY77">
        <v>3444.2630359212053</v>
      </c>
      <c r="JZ77">
        <v>3463.897286133365</v>
      </c>
      <c r="KA77">
        <v>4035.0532007170532</v>
      </c>
      <c r="KB77">
        <v>3364.0102907708178</v>
      </c>
      <c r="KC77">
        <v>2932.6773628233018</v>
      </c>
      <c r="KD77">
        <v>3116.4318012984077</v>
      </c>
      <c r="KE77">
        <v>2873.3834439033953</v>
      </c>
      <c r="KF77">
        <v>3172.0871641365547</v>
      </c>
      <c r="KG77">
        <v>3648.2385287136044</v>
      </c>
      <c r="KH77">
        <v>3305.3101181277671</v>
      </c>
      <c r="KI77">
        <v>3478.7992942998208</v>
      </c>
      <c r="KJ77">
        <v>3579.2508347005978</v>
      </c>
      <c r="KK77">
        <v>3689.8283247514205</v>
      </c>
      <c r="KL77">
        <v>3766.4337550647269</v>
      </c>
      <c r="KM77">
        <v>3615.535732978421</v>
      </c>
      <c r="KN77">
        <v>3643.965372745171</v>
      </c>
      <c r="KO77">
        <v>3500.9934060471369</v>
      </c>
      <c r="KP77">
        <f t="shared" si="1"/>
        <v>3330.5566104453551</v>
      </c>
    </row>
    <row r="78" spans="1:302" x14ac:dyDescent="0.25">
      <c r="A78" t="s">
        <v>680</v>
      </c>
      <c r="B78">
        <v>3200.3132029392236</v>
      </c>
      <c r="C78">
        <v>2731.1050281102648</v>
      </c>
      <c r="D78">
        <v>2656.9281808405976</v>
      </c>
      <c r="E78">
        <v>3018.081125797713</v>
      </c>
      <c r="F78">
        <v>3375.7968104263555</v>
      </c>
      <c r="G78">
        <v>3407.4061279881562</v>
      </c>
      <c r="H78">
        <v>3440.7640989837873</v>
      </c>
      <c r="I78">
        <v>3345.9536538306938</v>
      </c>
      <c r="J78">
        <v>3418.129536380226</v>
      </c>
      <c r="K78">
        <v>3270.7768393955957</v>
      </c>
      <c r="L78">
        <v>3263.7017867628556</v>
      </c>
      <c r="M78">
        <v>3009.6230199128559</v>
      </c>
      <c r="N78">
        <v>3153.3319671291265</v>
      </c>
      <c r="O78">
        <v>3315.9464764713202</v>
      </c>
      <c r="P78">
        <v>3161.0816247795415</v>
      </c>
      <c r="Q78">
        <v>3286.9962897548953</v>
      </c>
      <c r="R78">
        <v>3361.273752598162</v>
      </c>
      <c r="S78">
        <v>3217.1178911428997</v>
      </c>
      <c r="T78">
        <v>3147.6647544901998</v>
      </c>
      <c r="U78">
        <v>3223.5495985659463</v>
      </c>
      <c r="V78">
        <v>3169.249027288849</v>
      </c>
      <c r="W78">
        <v>3104.530158256196</v>
      </c>
      <c r="X78">
        <v>2719.9163696743885</v>
      </c>
      <c r="Y78">
        <v>2661.3773211290945</v>
      </c>
      <c r="Z78">
        <v>2854.4172760101328</v>
      </c>
      <c r="AA78">
        <v>2963.7854415783249</v>
      </c>
      <c r="AB78">
        <v>3310.582321061484</v>
      </c>
      <c r="AC78">
        <v>3323.8999079526393</v>
      </c>
      <c r="AD78">
        <v>3398.8210019109702</v>
      </c>
      <c r="AE78">
        <v>3367.4725353117424</v>
      </c>
      <c r="AF78">
        <v>3375.3199389507731</v>
      </c>
      <c r="AG78">
        <v>3310.4332747284507</v>
      </c>
      <c r="AH78">
        <v>3431.3822301729274</v>
      </c>
      <c r="AI78">
        <v>3392.4906004264194</v>
      </c>
      <c r="AJ78">
        <v>3077.0280838126282</v>
      </c>
      <c r="AK78">
        <v>2652.9193243076415</v>
      </c>
      <c r="AL78">
        <v>2622.3891042454911</v>
      </c>
      <c r="AM78">
        <v>2822.0748348621955</v>
      </c>
      <c r="AN78">
        <v>3243.2916620924361</v>
      </c>
      <c r="AO78">
        <v>3518.3574550702369</v>
      </c>
      <c r="AP78">
        <v>3478.3049841562542</v>
      </c>
      <c r="AQ78">
        <v>3489.2576679794729</v>
      </c>
      <c r="AR78">
        <v>3471.0092082504325</v>
      </c>
      <c r="AS78">
        <v>3472.812120045392</v>
      </c>
      <c r="AT78">
        <v>3324.9645373105768</v>
      </c>
      <c r="AU78">
        <v>3465.3884132304829</v>
      </c>
      <c r="AV78">
        <v>3551.6323805227798</v>
      </c>
      <c r="AW78">
        <v>3234.3387754592959</v>
      </c>
      <c r="AX78">
        <v>3210.5836419256157</v>
      </c>
      <c r="AY78">
        <v>3285.9619997659729</v>
      </c>
      <c r="AZ78">
        <v>3493.3945313386757</v>
      </c>
      <c r="BA78">
        <v>3446.8023914411579</v>
      </c>
      <c r="BB78">
        <v>3475.0751251241113</v>
      </c>
      <c r="BC78">
        <v>3377.7453718664883</v>
      </c>
      <c r="BD78">
        <v>3519.2804885074024</v>
      </c>
      <c r="BE78">
        <v>3512.8572338320159</v>
      </c>
      <c r="BF78">
        <v>3515.5933423981469</v>
      </c>
      <c r="BG78">
        <v>3577.1416110775212</v>
      </c>
      <c r="BH78">
        <v>3511.5754129599623</v>
      </c>
      <c r="BI78">
        <v>3396.7077130687812</v>
      </c>
      <c r="BJ78">
        <v>3138.1459429132478</v>
      </c>
      <c r="BK78">
        <v>3165.0796034845298</v>
      </c>
      <c r="BL78">
        <v>2485.778080636002</v>
      </c>
      <c r="BM78">
        <v>2576.5763390015459</v>
      </c>
      <c r="BN78">
        <v>2858.2052101915115</v>
      </c>
      <c r="BO78">
        <v>2908.1244149434087</v>
      </c>
      <c r="BP78">
        <v>3004.4041032907726</v>
      </c>
      <c r="BQ78">
        <v>2984.5294599018007</v>
      </c>
      <c r="BR78">
        <v>3102.4677055566949</v>
      </c>
      <c r="BS78">
        <v>3324.4665576260295</v>
      </c>
      <c r="BT78">
        <v>3265.0219894188231</v>
      </c>
      <c r="BU78">
        <v>3126.4052461775846</v>
      </c>
      <c r="BV78">
        <v>2812.8957612848321</v>
      </c>
      <c r="BW78">
        <v>2895.3521791930916</v>
      </c>
      <c r="BX78">
        <v>2813.4664836180268</v>
      </c>
      <c r="BY78">
        <v>3416.7809898762653</v>
      </c>
      <c r="BZ78">
        <v>3211.7201945239485</v>
      </c>
      <c r="CA78">
        <v>3288.2382316222365</v>
      </c>
      <c r="CB78">
        <v>3131.619519572233</v>
      </c>
      <c r="CC78">
        <v>3255.4070962321462</v>
      </c>
      <c r="CD78">
        <v>3266.7928366100305</v>
      </c>
      <c r="CE78">
        <v>3244.8173341114107</v>
      </c>
      <c r="CF78">
        <v>3152.5717408906885</v>
      </c>
      <c r="CG78">
        <v>3025.5996378424911</v>
      </c>
      <c r="CH78">
        <v>2919.2221587558961</v>
      </c>
      <c r="CI78">
        <v>2995.3489277451499</v>
      </c>
      <c r="CJ78">
        <v>2892.7510909919883</v>
      </c>
      <c r="CK78">
        <v>2985.8908243682763</v>
      </c>
      <c r="CL78">
        <v>3186.9071019296489</v>
      </c>
      <c r="CM78">
        <v>3084.1636326566277</v>
      </c>
      <c r="CN78">
        <v>3097.0243084046415</v>
      </c>
      <c r="CO78">
        <v>3224.6166262001984</v>
      </c>
      <c r="CP78">
        <v>3266.1800912160797</v>
      </c>
      <c r="CQ78">
        <v>3145.8980242286525</v>
      </c>
      <c r="CR78">
        <v>3202.4946693483753</v>
      </c>
      <c r="CS78">
        <v>2988.2649018232819</v>
      </c>
      <c r="CT78">
        <v>2948.9773679798827</v>
      </c>
      <c r="CU78">
        <v>2873.5317285203655</v>
      </c>
      <c r="CV78">
        <v>3016.5620330012453</v>
      </c>
      <c r="CW78">
        <v>3238.5268583830712</v>
      </c>
      <c r="CX78">
        <v>3273.5107794163341</v>
      </c>
      <c r="CY78">
        <v>3464.0069080274302</v>
      </c>
      <c r="CZ78">
        <v>3312.8082924808396</v>
      </c>
      <c r="DA78">
        <v>3135.9867917690171</v>
      </c>
      <c r="DB78">
        <v>3116.411893291749</v>
      </c>
      <c r="DC78">
        <v>3093.4845440494591</v>
      </c>
      <c r="DD78">
        <v>3055.33858539218</v>
      </c>
      <c r="DE78">
        <v>3137.2775899377875</v>
      </c>
      <c r="DF78">
        <v>2749.1334642183469</v>
      </c>
      <c r="DG78">
        <v>2722.1919431279621</v>
      </c>
      <c r="DH78">
        <v>2597.114747436859</v>
      </c>
      <c r="DI78">
        <v>3197.5277685144806</v>
      </c>
      <c r="DJ78">
        <v>3077.8846241718074</v>
      </c>
      <c r="DK78">
        <v>3136.582983867921</v>
      </c>
      <c r="DL78">
        <v>3176.3352700834253</v>
      </c>
      <c r="DM78">
        <v>3165.2343281450808</v>
      </c>
      <c r="DN78">
        <v>3153.9583149342047</v>
      </c>
      <c r="DO78">
        <v>2886.6794440800268</v>
      </c>
      <c r="DP78">
        <v>2955.4394305969727</v>
      </c>
      <c r="DQ78">
        <v>3042.3951630265769</v>
      </c>
      <c r="DR78">
        <v>2844.5823967406577</v>
      </c>
      <c r="DS78">
        <v>2729.173324914394</v>
      </c>
      <c r="DT78">
        <v>2714.1680168016801</v>
      </c>
      <c r="DU78">
        <v>3243.7719949046009</v>
      </c>
      <c r="DV78">
        <v>3261.748642402416</v>
      </c>
      <c r="DW78">
        <v>3240.860488721235</v>
      </c>
      <c r="DX78">
        <v>3278.4566002868487</v>
      </c>
      <c r="DY78">
        <v>3368.0620835016152</v>
      </c>
      <c r="DZ78">
        <v>3306.4818461709147</v>
      </c>
      <c r="EA78">
        <v>3099.0911388140162</v>
      </c>
      <c r="EB78">
        <v>3018.9680172768412</v>
      </c>
      <c r="EC78">
        <v>2847.6518894912679</v>
      </c>
      <c r="ED78">
        <v>2756.7927049391692</v>
      </c>
      <c r="EE78">
        <v>3024.6340551617195</v>
      </c>
      <c r="EF78">
        <v>2842.345767575323</v>
      </c>
      <c r="EG78">
        <v>3296.2657381389818</v>
      </c>
      <c r="EH78">
        <v>3309.4118157800076</v>
      </c>
      <c r="EI78">
        <v>3293.2551184878316</v>
      </c>
      <c r="EJ78">
        <v>3285.7835321916828</v>
      </c>
      <c r="EK78">
        <v>3274.9856264421896</v>
      </c>
      <c r="EL78">
        <v>3256.4805508773834</v>
      </c>
      <c r="EM78">
        <v>3119.9431104599007</v>
      </c>
      <c r="EN78">
        <v>2987.1460718380476</v>
      </c>
      <c r="EO78">
        <v>2879.5661981787184</v>
      </c>
      <c r="EP78">
        <v>2805.5617142557394</v>
      </c>
      <c r="EQ78">
        <v>2820.7328343898153</v>
      </c>
      <c r="ER78">
        <v>2886.5344420081447</v>
      </c>
      <c r="ES78">
        <v>3599.6869961354387</v>
      </c>
      <c r="ET78">
        <v>3505.1590614467204</v>
      </c>
      <c r="EU78">
        <v>3347.571817100119</v>
      </c>
      <c r="EV78">
        <v>3198.2019408433353</v>
      </c>
      <c r="EW78">
        <v>3226.6852670688122</v>
      </c>
      <c r="EX78">
        <v>3086.5697735100721</v>
      </c>
      <c r="EY78">
        <v>3147.7003577487644</v>
      </c>
      <c r="EZ78">
        <v>2725.1169452427771</v>
      </c>
      <c r="FA78">
        <v>2679.8119855259538</v>
      </c>
      <c r="FB78">
        <v>2998.6657408175111</v>
      </c>
      <c r="FC78">
        <v>2932.7684971098265</v>
      </c>
      <c r="FD78">
        <v>3084.0607366468271</v>
      </c>
      <c r="FE78">
        <v>3158.9705555650489</v>
      </c>
      <c r="FF78">
        <v>3059.6571737832187</v>
      </c>
      <c r="FG78">
        <v>3162.2566304108054</v>
      </c>
      <c r="FH78">
        <v>3214.692354409879</v>
      </c>
      <c r="FI78">
        <v>3241.0948013431062</v>
      </c>
      <c r="FJ78">
        <v>3262.5528514509992</v>
      </c>
      <c r="FK78">
        <v>3467.2618585728696</v>
      </c>
      <c r="FL78">
        <v>3245.8315166409029</v>
      </c>
      <c r="FM78">
        <v>3352.4748731278623</v>
      </c>
      <c r="FN78">
        <v>3298.3779492627573</v>
      </c>
      <c r="FO78">
        <v>3331.5683031962481</v>
      </c>
      <c r="FP78">
        <v>3581.5447588187258</v>
      </c>
      <c r="FQ78">
        <v>3479.5826186392223</v>
      </c>
      <c r="FR78">
        <v>3369.3055917339589</v>
      </c>
      <c r="FS78">
        <v>3379.4775096148487</v>
      </c>
      <c r="FT78">
        <v>3384.3825656884446</v>
      </c>
      <c r="FU78">
        <v>3425.8601981203965</v>
      </c>
      <c r="FV78">
        <v>3446.6403956194677</v>
      </c>
      <c r="FW78">
        <v>3517.0456602140384</v>
      </c>
      <c r="FX78">
        <v>3612.0243511503581</v>
      </c>
      <c r="FY78">
        <v>3516.1221513131804</v>
      </c>
      <c r="FZ78">
        <v>3354.9164972314929</v>
      </c>
      <c r="GA78">
        <v>3132.6224675742315</v>
      </c>
      <c r="GB78">
        <v>3209.9433036477722</v>
      </c>
      <c r="GC78">
        <v>3375.9094930750116</v>
      </c>
      <c r="GD78">
        <v>3289.0599809772912</v>
      </c>
      <c r="GE78">
        <v>3320.435263477113</v>
      </c>
      <c r="GF78">
        <v>3320.8724968402503</v>
      </c>
      <c r="GG78">
        <v>3275.8720874542014</v>
      </c>
      <c r="GH78">
        <v>3308.0378962630989</v>
      </c>
      <c r="GI78">
        <v>3432.049828799898</v>
      </c>
      <c r="GJ78">
        <v>3348.5564044629755</v>
      </c>
      <c r="GK78">
        <v>3239.0909030447328</v>
      </c>
      <c r="GL78">
        <v>3316.5347821994214</v>
      </c>
      <c r="GM78">
        <v>3348.2479135797776</v>
      </c>
      <c r="GN78">
        <v>3353.7039511782264</v>
      </c>
      <c r="GO78">
        <v>3446.8051732766171</v>
      </c>
      <c r="GP78">
        <v>3414.7260373746203</v>
      </c>
      <c r="GQ78">
        <v>3407.7037794883454</v>
      </c>
      <c r="GR78">
        <v>3470.6937601416139</v>
      </c>
      <c r="GS78">
        <v>3440.1502169413261</v>
      </c>
      <c r="GT78">
        <v>3453.1399778470204</v>
      </c>
      <c r="GU78">
        <v>3737.9291906241742</v>
      </c>
      <c r="GV78">
        <v>3480.4630112403147</v>
      </c>
      <c r="GW78">
        <v>3387.7119731824641</v>
      </c>
      <c r="GX78">
        <v>3575.5758645253209</v>
      </c>
      <c r="GY78">
        <v>4234.8663858923201</v>
      </c>
      <c r="GZ78">
        <v>3546.8092225109904</v>
      </c>
      <c r="HA78">
        <v>3578.4913096200485</v>
      </c>
      <c r="HB78">
        <v>3791.712070723398</v>
      </c>
      <c r="HC78">
        <v>3914.9021385093806</v>
      </c>
      <c r="HD78">
        <v>3856.1694563338788</v>
      </c>
      <c r="HE78">
        <v>3796.3541666666665</v>
      </c>
      <c r="HF78">
        <v>3800.4054775031127</v>
      </c>
      <c r="HG78">
        <v>3794.939500116795</v>
      </c>
      <c r="HH78">
        <v>3615.4247291149986</v>
      </c>
      <c r="HI78">
        <v>3546.4246586011741</v>
      </c>
      <c r="HJ78">
        <v>3725.0017533752471</v>
      </c>
      <c r="HK78">
        <v>3685.9703531944842</v>
      </c>
      <c r="HL78">
        <v>3770.5147165434246</v>
      </c>
      <c r="HM78">
        <v>3704.9702179282604</v>
      </c>
      <c r="HN78">
        <v>3784.5532730048189</v>
      </c>
      <c r="HO78">
        <v>3741.3611207194745</v>
      </c>
      <c r="HP78">
        <v>3859.5411204481788</v>
      </c>
      <c r="HQ78">
        <v>3912.1887154918886</v>
      </c>
      <c r="HR78">
        <v>3931.1691780182873</v>
      </c>
      <c r="HS78">
        <v>3926.4928831731281</v>
      </c>
      <c r="HT78">
        <v>3530.7562761394956</v>
      </c>
      <c r="HU78">
        <v>3567.9064811269423</v>
      </c>
      <c r="HV78">
        <v>4272.1579885171259</v>
      </c>
      <c r="HW78">
        <v>3719.0080523402112</v>
      </c>
      <c r="HX78">
        <v>3815.6266889206804</v>
      </c>
      <c r="HY78">
        <v>3564.0780866998011</v>
      </c>
      <c r="HZ78">
        <v>3588.5450120670362</v>
      </c>
      <c r="IA78">
        <v>3580.4149744261986</v>
      </c>
      <c r="IB78">
        <v>3650.388191996683</v>
      </c>
      <c r="IC78">
        <v>3695.1313367279936</v>
      </c>
      <c r="ID78">
        <v>3710.8104350491535</v>
      </c>
      <c r="IE78">
        <v>3612.6275880906851</v>
      </c>
      <c r="IF78">
        <v>3654.298176635376</v>
      </c>
      <c r="IG78">
        <v>3922.7411373407967</v>
      </c>
      <c r="IH78">
        <v>3910.589062959385</v>
      </c>
      <c r="II78">
        <v>3905.1955007315337</v>
      </c>
      <c r="IJ78">
        <v>3837.4648959566912</v>
      </c>
      <c r="IK78">
        <v>3820.5100752487251</v>
      </c>
      <c r="IL78">
        <v>3725.7900937322961</v>
      </c>
      <c r="IM78">
        <v>3818.26307988191</v>
      </c>
      <c r="IN78">
        <v>3714.6281781023918</v>
      </c>
      <c r="IO78">
        <v>3716.4626484432129</v>
      </c>
      <c r="IP78">
        <v>3874.3589283024116</v>
      </c>
      <c r="IQ78">
        <v>4080.3247302041345</v>
      </c>
      <c r="IR78">
        <v>4151.7286250939151</v>
      </c>
      <c r="IS78">
        <v>4013.8848312911209</v>
      </c>
      <c r="IT78">
        <v>3729.324190521229</v>
      </c>
      <c r="IU78">
        <v>3594.5078892712113</v>
      </c>
      <c r="IV78">
        <v>4088.4768713954459</v>
      </c>
      <c r="IW78">
        <v>3692.8278453866892</v>
      </c>
      <c r="IX78">
        <v>3674.6271663696007</v>
      </c>
      <c r="IY78">
        <v>3689.7342921158961</v>
      </c>
      <c r="IZ78">
        <v>3832.9457829575927</v>
      </c>
      <c r="JA78">
        <v>3593.602294921875</v>
      </c>
      <c r="JB78">
        <v>3553.5223904977479</v>
      </c>
      <c r="JC78">
        <v>4012.1556314678992</v>
      </c>
      <c r="JD78">
        <v>3985.0109190634994</v>
      </c>
      <c r="JE78">
        <v>3751.2310986078646</v>
      </c>
      <c r="JF78">
        <v>3346.1704324495422</v>
      </c>
      <c r="JG78">
        <v>3262.3997532387416</v>
      </c>
      <c r="JH78">
        <v>3714.602808756712</v>
      </c>
      <c r="JI78">
        <v>3444.0000728544364</v>
      </c>
      <c r="JJ78">
        <v>3238.20673763377</v>
      </c>
      <c r="JK78">
        <v>3462.9656577079754</v>
      </c>
      <c r="JL78">
        <v>3513.1387274467238</v>
      </c>
      <c r="JM78">
        <v>3505.9062905317769</v>
      </c>
      <c r="JN78">
        <v>3418.7831987750551</v>
      </c>
      <c r="JO78">
        <v>3440.5277247830636</v>
      </c>
      <c r="JP78">
        <v>3474.1743881118882</v>
      </c>
      <c r="JQ78">
        <v>3196.5901105493185</v>
      </c>
      <c r="JR78">
        <v>3004.9490375618234</v>
      </c>
      <c r="JS78">
        <v>2876.472974174334</v>
      </c>
      <c r="JT78">
        <v>2978.8776510655866</v>
      </c>
      <c r="JU78">
        <v>3168.8342779862933</v>
      </c>
      <c r="JV78">
        <v>3158.789367929061</v>
      </c>
      <c r="JW78">
        <v>3331.2455141058226</v>
      </c>
      <c r="JX78">
        <v>3452.5013396030404</v>
      </c>
      <c r="JY78">
        <v>3444.2630359212053</v>
      </c>
      <c r="JZ78">
        <v>3463.897286133365</v>
      </c>
      <c r="KA78">
        <v>4035.0532007170532</v>
      </c>
      <c r="KB78">
        <v>3364.0102907708178</v>
      </c>
      <c r="KC78">
        <v>2932.6773628233018</v>
      </c>
      <c r="KD78">
        <v>3116.4318012984077</v>
      </c>
      <c r="KE78">
        <v>2873.3834439033953</v>
      </c>
      <c r="KF78">
        <v>3172.0871641365547</v>
      </c>
      <c r="KG78">
        <v>3648.2385287136044</v>
      </c>
      <c r="KH78">
        <v>3305.3101181277671</v>
      </c>
      <c r="KI78">
        <v>3478.7992942998208</v>
      </c>
      <c r="KJ78">
        <v>3579.2508347005978</v>
      </c>
      <c r="KK78">
        <v>3689.8283247514205</v>
      </c>
      <c r="KL78">
        <v>3766.4337550647269</v>
      </c>
      <c r="KM78">
        <v>3615.535732978421</v>
      </c>
      <c r="KN78">
        <v>3643.965372745171</v>
      </c>
      <c r="KO78">
        <v>3500.9934060471369</v>
      </c>
      <c r="KP78">
        <f t="shared" si="1"/>
        <v>3330.5566104453551</v>
      </c>
    </row>
    <row r="79" spans="1:302" x14ac:dyDescent="0.25">
      <c r="A79" t="s">
        <v>681</v>
      </c>
      <c r="B79">
        <v>3200.3132029392236</v>
      </c>
      <c r="C79">
        <v>2731.1050281102648</v>
      </c>
      <c r="D79">
        <v>2656.9281808405976</v>
      </c>
      <c r="E79">
        <v>3018.081125797713</v>
      </c>
      <c r="F79">
        <v>3375.7968104263555</v>
      </c>
      <c r="G79">
        <v>3407.4061279881562</v>
      </c>
      <c r="H79">
        <v>3440.7640989837873</v>
      </c>
      <c r="I79">
        <v>3345.9536538306938</v>
      </c>
      <c r="J79">
        <v>3418.129536380226</v>
      </c>
      <c r="K79">
        <v>3270.7768393955957</v>
      </c>
      <c r="L79">
        <v>3263.7017867628556</v>
      </c>
      <c r="M79">
        <v>3009.6230199128559</v>
      </c>
      <c r="N79">
        <v>3153.3319671291265</v>
      </c>
      <c r="O79">
        <v>3315.9464764713202</v>
      </c>
      <c r="P79">
        <v>3161.0816247795415</v>
      </c>
      <c r="Q79">
        <v>3286.9962897548953</v>
      </c>
      <c r="R79">
        <v>3361.273752598162</v>
      </c>
      <c r="S79">
        <v>3217.1178911428997</v>
      </c>
      <c r="T79">
        <v>3147.6647544901998</v>
      </c>
      <c r="U79">
        <v>3223.5495985659463</v>
      </c>
      <c r="V79">
        <v>3169.249027288849</v>
      </c>
      <c r="W79">
        <v>3104.530158256196</v>
      </c>
      <c r="X79">
        <v>2719.9163696743885</v>
      </c>
      <c r="Y79">
        <v>2661.3773211290945</v>
      </c>
      <c r="Z79">
        <v>2854.4172760101328</v>
      </c>
      <c r="AA79">
        <v>2963.7854415783249</v>
      </c>
      <c r="AB79">
        <v>3310.582321061484</v>
      </c>
      <c r="AC79">
        <v>3323.8999079526393</v>
      </c>
      <c r="AD79">
        <v>3398.8210019109702</v>
      </c>
      <c r="AE79">
        <v>3367.4725353117424</v>
      </c>
      <c r="AF79">
        <v>3375.3199389507731</v>
      </c>
      <c r="AG79">
        <v>3310.4332747284507</v>
      </c>
      <c r="AH79">
        <v>3431.3822301729274</v>
      </c>
      <c r="AI79">
        <v>3392.4906004264194</v>
      </c>
      <c r="AJ79">
        <v>3077.0280838126282</v>
      </c>
      <c r="AK79">
        <v>2652.9193243076415</v>
      </c>
      <c r="AL79">
        <v>2622.3891042454911</v>
      </c>
      <c r="AM79">
        <v>2822.0748348621955</v>
      </c>
      <c r="AN79">
        <v>3243.2916620924361</v>
      </c>
      <c r="AO79">
        <v>3518.3574550702369</v>
      </c>
      <c r="AP79">
        <v>3478.3049841562542</v>
      </c>
      <c r="AQ79">
        <v>3489.2576679794729</v>
      </c>
      <c r="AR79">
        <v>3471.0092082504325</v>
      </c>
      <c r="AS79">
        <v>3472.812120045392</v>
      </c>
      <c r="AT79">
        <v>3324.9645373105768</v>
      </c>
      <c r="AU79">
        <v>3465.3884132304829</v>
      </c>
      <c r="AV79">
        <v>3551.6323805227798</v>
      </c>
      <c r="AW79">
        <v>3234.3387754592959</v>
      </c>
      <c r="AX79">
        <v>3210.5836419256157</v>
      </c>
      <c r="AY79">
        <v>3285.9619997659729</v>
      </c>
      <c r="AZ79">
        <v>3493.3945313386757</v>
      </c>
      <c r="BA79">
        <v>3446.8023914411579</v>
      </c>
      <c r="BB79">
        <v>3475.0751251241113</v>
      </c>
      <c r="BC79">
        <v>3377.7453718664883</v>
      </c>
      <c r="BD79">
        <v>3519.2804885074024</v>
      </c>
      <c r="BE79">
        <v>3512.8572338320159</v>
      </c>
      <c r="BF79">
        <v>3515.5933423981469</v>
      </c>
      <c r="BG79">
        <v>3577.1416110775212</v>
      </c>
      <c r="BH79">
        <v>3511.5754129599623</v>
      </c>
      <c r="BI79">
        <v>3396.7077130687812</v>
      </c>
      <c r="BJ79">
        <v>3138.1459429132478</v>
      </c>
      <c r="BK79">
        <v>3165.0796034845298</v>
      </c>
      <c r="BL79">
        <v>2485.778080636002</v>
      </c>
      <c r="BM79">
        <v>2576.5763390015459</v>
      </c>
      <c r="BN79">
        <v>2858.2052101915115</v>
      </c>
      <c r="BO79">
        <v>2908.1244149434087</v>
      </c>
      <c r="BP79">
        <v>3004.4041032907726</v>
      </c>
      <c r="BQ79">
        <v>2984.5294599018007</v>
      </c>
      <c r="BR79">
        <v>3102.4677055566949</v>
      </c>
      <c r="BS79">
        <v>3324.4665576260295</v>
      </c>
      <c r="BT79">
        <v>3265.0219894188231</v>
      </c>
      <c r="BU79">
        <v>3126.4052461775846</v>
      </c>
      <c r="BV79">
        <v>2812.8957612848321</v>
      </c>
      <c r="BW79">
        <v>2895.3521791930916</v>
      </c>
      <c r="BX79">
        <v>2813.4664836180268</v>
      </c>
      <c r="BY79">
        <v>3416.7809898762653</v>
      </c>
      <c r="BZ79">
        <v>3211.7201945239485</v>
      </c>
      <c r="CA79">
        <v>3288.2382316222365</v>
      </c>
      <c r="CB79">
        <v>3131.619519572233</v>
      </c>
      <c r="CC79">
        <v>3255.4070962321462</v>
      </c>
      <c r="CD79">
        <v>3266.7928366100305</v>
      </c>
      <c r="CE79">
        <v>3244.8173341114107</v>
      </c>
      <c r="CF79">
        <v>3152.5717408906885</v>
      </c>
      <c r="CG79">
        <v>3025.5996378424911</v>
      </c>
      <c r="CH79">
        <v>2919.2221587558961</v>
      </c>
      <c r="CI79">
        <v>2995.3489277451499</v>
      </c>
      <c r="CJ79">
        <v>2892.7510909919883</v>
      </c>
      <c r="CK79">
        <v>2985.8908243682763</v>
      </c>
      <c r="CL79">
        <v>3186.9071019296489</v>
      </c>
      <c r="CM79">
        <v>3084.1636326566277</v>
      </c>
      <c r="CN79">
        <v>3097.0243084046415</v>
      </c>
      <c r="CO79">
        <v>3224.6166262001984</v>
      </c>
      <c r="CP79">
        <v>3266.1800912160797</v>
      </c>
      <c r="CQ79">
        <v>3145.8980242286525</v>
      </c>
      <c r="CR79">
        <v>3202.4946693483753</v>
      </c>
      <c r="CS79">
        <v>2988.2649018232819</v>
      </c>
      <c r="CT79">
        <v>2948.9773679798827</v>
      </c>
      <c r="CU79">
        <v>2873.5317285203655</v>
      </c>
      <c r="CV79">
        <v>3016.5620330012453</v>
      </c>
      <c r="CW79">
        <v>3238.5268583830712</v>
      </c>
      <c r="CX79">
        <v>3273.5107794163341</v>
      </c>
      <c r="CY79">
        <v>3464.0069080274302</v>
      </c>
      <c r="CZ79">
        <v>3312.8082924808396</v>
      </c>
      <c r="DA79">
        <v>3135.9867917690171</v>
      </c>
      <c r="DB79">
        <v>3116.411893291749</v>
      </c>
      <c r="DC79">
        <v>3093.4845440494591</v>
      </c>
      <c r="DD79">
        <v>3055.33858539218</v>
      </c>
      <c r="DE79">
        <v>3137.2775899377875</v>
      </c>
      <c r="DF79">
        <v>2749.1334642183469</v>
      </c>
      <c r="DG79">
        <v>2722.1919431279621</v>
      </c>
      <c r="DH79">
        <v>2597.114747436859</v>
      </c>
      <c r="DI79">
        <v>3197.5277685144806</v>
      </c>
      <c r="DJ79">
        <v>3077.8846241718074</v>
      </c>
      <c r="DK79">
        <v>3136.582983867921</v>
      </c>
      <c r="DL79">
        <v>3176.3352700834253</v>
      </c>
      <c r="DM79">
        <v>3165.2343281450808</v>
      </c>
      <c r="DN79">
        <v>3153.9583149342047</v>
      </c>
      <c r="DO79">
        <v>2886.6794440800268</v>
      </c>
      <c r="DP79">
        <v>2955.4394305969727</v>
      </c>
      <c r="DQ79">
        <v>3042.3951630265769</v>
      </c>
      <c r="DR79">
        <v>2844.5823967406577</v>
      </c>
      <c r="DS79">
        <v>2729.173324914394</v>
      </c>
      <c r="DT79">
        <v>2714.1680168016801</v>
      </c>
      <c r="DU79">
        <v>3243.7719949046009</v>
      </c>
      <c r="DV79">
        <v>3261.748642402416</v>
      </c>
      <c r="DW79">
        <v>3240.860488721235</v>
      </c>
      <c r="DX79">
        <v>3278.4566002868487</v>
      </c>
      <c r="DY79">
        <v>3368.0620835016152</v>
      </c>
      <c r="DZ79">
        <v>3306.4818461709147</v>
      </c>
      <c r="EA79">
        <v>3099.0911388140162</v>
      </c>
      <c r="EB79">
        <v>3018.9680172768412</v>
      </c>
      <c r="EC79">
        <v>2847.6518894912679</v>
      </c>
      <c r="ED79">
        <v>2756.7927049391692</v>
      </c>
      <c r="EE79">
        <v>3024.6340551617195</v>
      </c>
      <c r="EF79">
        <v>2842.345767575323</v>
      </c>
      <c r="EG79">
        <v>3296.2657381389818</v>
      </c>
      <c r="EH79">
        <v>3309.4118157800076</v>
      </c>
      <c r="EI79">
        <v>3293.2551184878316</v>
      </c>
      <c r="EJ79">
        <v>3285.7835321916828</v>
      </c>
      <c r="EK79">
        <v>3274.9856264421896</v>
      </c>
      <c r="EL79">
        <v>3256.4805508773834</v>
      </c>
      <c r="EM79">
        <v>3119.9431104599007</v>
      </c>
      <c r="EN79">
        <v>2987.1460718380476</v>
      </c>
      <c r="EO79">
        <v>2879.5661981787184</v>
      </c>
      <c r="EP79">
        <v>2805.5617142557394</v>
      </c>
      <c r="EQ79">
        <v>2820.7328343898153</v>
      </c>
      <c r="ER79">
        <v>2886.5344420081447</v>
      </c>
      <c r="ES79">
        <v>3599.6869961354387</v>
      </c>
      <c r="ET79">
        <v>3505.1590614467204</v>
      </c>
      <c r="EU79">
        <v>3347.571817100119</v>
      </c>
      <c r="EV79">
        <v>3198.2019408433353</v>
      </c>
      <c r="EW79">
        <v>3226.6852670688122</v>
      </c>
      <c r="EX79">
        <v>3086.5697735100721</v>
      </c>
      <c r="EY79">
        <v>3147.7003577487644</v>
      </c>
      <c r="EZ79">
        <v>2725.1169452427771</v>
      </c>
      <c r="FA79">
        <v>2679.8119855259538</v>
      </c>
      <c r="FB79">
        <v>2998.6657408175111</v>
      </c>
      <c r="FC79">
        <v>2932.7684971098265</v>
      </c>
      <c r="FD79">
        <v>3084.0607366468271</v>
      </c>
      <c r="FE79">
        <v>3158.9705555650489</v>
      </c>
      <c r="FF79">
        <v>3059.6571737832187</v>
      </c>
      <c r="FG79">
        <v>3162.2566304108054</v>
      </c>
      <c r="FH79">
        <v>3214.692354409879</v>
      </c>
      <c r="FI79">
        <v>3241.0948013431062</v>
      </c>
      <c r="FJ79">
        <v>3262.5528514509992</v>
      </c>
      <c r="FK79">
        <v>3467.2618585728696</v>
      </c>
      <c r="FL79">
        <v>3245.8315166409029</v>
      </c>
      <c r="FM79">
        <v>3352.4748731278623</v>
      </c>
      <c r="FN79">
        <v>3298.3779492627573</v>
      </c>
      <c r="FO79">
        <v>3331.5683031962481</v>
      </c>
      <c r="FP79">
        <v>3581.5447588187258</v>
      </c>
      <c r="FQ79">
        <v>3479.5826186392223</v>
      </c>
      <c r="FR79">
        <v>3369.3055917339589</v>
      </c>
      <c r="FS79">
        <v>3379.4775096148487</v>
      </c>
      <c r="FT79">
        <v>3384.3825656884446</v>
      </c>
      <c r="FU79">
        <v>3425.8601981203965</v>
      </c>
      <c r="FV79">
        <v>3446.6403956194677</v>
      </c>
      <c r="FW79">
        <v>3517.0456602140384</v>
      </c>
      <c r="FX79">
        <v>3612.0243511503581</v>
      </c>
      <c r="FY79">
        <v>3516.1221513131804</v>
      </c>
      <c r="FZ79">
        <v>3354.9164972314929</v>
      </c>
      <c r="GA79">
        <v>3132.6224675742315</v>
      </c>
      <c r="GB79">
        <v>3209.9433036477722</v>
      </c>
      <c r="GC79">
        <v>3375.9094930750116</v>
      </c>
      <c r="GD79">
        <v>3289.0599809772912</v>
      </c>
      <c r="GE79">
        <v>3320.435263477113</v>
      </c>
      <c r="GF79">
        <v>3320.8724968402503</v>
      </c>
      <c r="GG79">
        <v>3275.8720874542014</v>
      </c>
      <c r="GH79">
        <v>3308.0378962630989</v>
      </c>
      <c r="GI79">
        <v>3432.049828799898</v>
      </c>
      <c r="GJ79">
        <v>3348.5564044629755</v>
      </c>
      <c r="GK79">
        <v>3239.0909030447328</v>
      </c>
      <c r="GL79">
        <v>3316.5347821994214</v>
      </c>
      <c r="GM79">
        <v>3348.2479135797776</v>
      </c>
      <c r="GN79">
        <v>3353.7039511782264</v>
      </c>
      <c r="GO79">
        <v>3446.8051732766171</v>
      </c>
      <c r="GP79">
        <v>3414.7260373746203</v>
      </c>
      <c r="GQ79">
        <v>3407.7037794883454</v>
      </c>
      <c r="GR79">
        <v>3470.6937601416139</v>
      </c>
      <c r="GS79">
        <v>3440.1502169413261</v>
      </c>
      <c r="GT79">
        <v>3453.1399778470204</v>
      </c>
      <c r="GU79">
        <v>3737.9291906241742</v>
      </c>
      <c r="GV79">
        <v>3480.4630112403147</v>
      </c>
      <c r="GW79">
        <v>3387.7119731824641</v>
      </c>
      <c r="GX79">
        <v>3575.5758645253209</v>
      </c>
      <c r="GY79">
        <v>4234.8663858923201</v>
      </c>
      <c r="GZ79">
        <v>3546.8092225109904</v>
      </c>
      <c r="HA79">
        <v>3578.4913096200485</v>
      </c>
      <c r="HB79">
        <v>3791.712070723398</v>
      </c>
      <c r="HC79">
        <v>3914.9021385093806</v>
      </c>
      <c r="HD79">
        <v>3856.1694563338788</v>
      </c>
      <c r="HE79">
        <v>3796.3541666666665</v>
      </c>
      <c r="HF79">
        <v>3800.4054775031127</v>
      </c>
      <c r="HG79">
        <v>3794.939500116795</v>
      </c>
      <c r="HH79">
        <v>3615.4247291149986</v>
      </c>
      <c r="HI79">
        <v>3546.4246586011741</v>
      </c>
      <c r="HJ79">
        <v>3725.0017533752471</v>
      </c>
      <c r="HK79">
        <v>3685.9703531944842</v>
      </c>
      <c r="HL79">
        <v>3770.5147165434246</v>
      </c>
      <c r="HM79">
        <v>3704.9702179282604</v>
      </c>
      <c r="HN79">
        <v>3784.5532730048189</v>
      </c>
      <c r="HO79">
        <v>3741.3611207194745</v>
      </c>
      <c r="HP79">
        <v>3859.5411204481788</v>
      </c>
      <c r="HQ79">
        <v>3912.1887154918886</v>
      </c>
      <c r="HR79">
        <v>3931.1691780182873</v>
      </c>
      <c r="HS79">
        <v>3926.4928831731281</v>
      </c>
      <c r="HT79">
        <v>3530.7562761394956</v>
      </c>
      <c r="HU79">
        <v>3567.9064811269423</v>
      </c>
      <c r="HV79">
        <v>4272.1579885171259</v>
      </c>
      <c r="HW79">
        <v>3719.0080523402112</v>
      </c>
      <c r="HX79">
        <v>3815.6266889206804</v>
      </c>
      <c r="HY79">
        <v>3564.0780866998011</v>
      </c>
      <c r="HZ79">
        <v>3588.5450120670362</v>
      </c>
      <c r="IA79">
        <v>3580.4149744261986</v>
      </c>
      <c r="IB79">
        <v>3650.388191996683</v>
      </c>
      <c r="IC79">
        <v>3695.1313367279936</v>
      </c>
      <c r="ID79">
        <v>3710.8104350491535</v>
      </c>
      <c r="IE79">
        <v>3612.6275880906851</v>
      </c>
      <c r="IF79">
        <v>3654.298176635376</v>
      </c>
      <c r="IG79">
        <v>3922.7411373407967</v>
      </c>
      <c r="IH79">
        <v>3910.589062959385</v>
      </c>
      <c r="II79">
        <v>3905.1955007315337</v>
      </c>
      <c r="IJ79">
        <v>3837.4648959566912</v>
      </c>
      <c r="IK79">
        <v>3820.5100752487251</v>
      </c>
      <c r="IL79">
        <v>3725.7900937322961</v>
      </c>
      <c r="IM79">
        <v>3818.26307988191</v>
      </c>
      <c r="IN79">
        <v>3714.6281781023918</v>
      </c>
      <c r="IO79">
        <v>3716.4626484432129</v>
      </c>
      <c r="IP79">
        <v>3874.3589283024116</v>
      </c>
      <c r="IQ79">
        <v>4080.3247302041345</v>
      </c>
      <c r="IR79">
        <v>4151.7286250939151</v>
      </c>
      <c r="IS79">
        <v>4013.8848312911209</v>
      </c>
      <c r="IT79">
        <v>3729.324190521229</v>
      </c>
      <c r="IU79">
        <v>3594.5078892712113</v>
      </c>
      <c r="IV79">
        <v>4088.4768713954459</v>
      </c>
      <c r="IW79">
        <v>3692.8278453866892</v>
      </c>
      <c r="IX79">
        <v>3674.6271663696007</v>
      </c>
      <c r="IY79">
        <v>3689.7342921158961</v>
      </c>
      <c r="IZ79">
        <v>3832.9457829575927</v>
      </c>
      <c r="JA79">
        <v>3593.602294921875</v>
      </c>
      <c r="JB79">
        <v>3553.5223904977479</v>
      </c>
      <c r="JC79">
        <v>4012.1556314678992</v>
      </c>
      <c r="JD79">
        <v>3985.0109190634994</v>
      </c>
      <c r="JE79">
        <v>3751.2310986078646</v>
      </c>
      <c r="JF79">
        <v>3346.1704324495422</v>
      </c>
      <c r="JG79">
        <v>3262.3997532387416</v>
      </c>
      <c r="JH79">
        <v>3714.602808756712</v>
      </c>
      <c r="JI79">
        <v>3444.0000728544364</v>
      </c>
      <c r="JJ79">
        <v>3238.20673763377</v>
      </c>
      <c r="JK79">
        <v>3462.9656577079754</v>
      </c>
      <c r="JL79">
        <v>3513.1387274467238</v>
      </c>
      <c r="JM79">
        <v>3505.9062905317769</v>
      </c>
      <c r="JN79">
        <v>3418.7831987750551</v>
      </c>
      <c r="JO79">
        <v>3440.5277247830636</v>
      </c>
      <c r="JP79">
        <v>3474.1743881118882</v>
      </c>
      <c r="JQ79">
        <v>3196.5901105493185</v>
      </c>
      <c r="JR79">
        <v>3004.9490375618234</v>
      </c>
      <c r="JS79">
        <v>2876.472974174334</v>
      </c>
      <c r="JT79">
        <v>2978.8776510655866</v>
      </c>
      <c r="JU79">
        <v>3168.8342779862933</v>
      </c>
      <c r="JV79">
        <v>3158.789367929061</v>
      </c>
      <c r="JW79">
        <v>3331.2455141058226</v>
      </c>
      <c r="JX79">
        <v>3452.5013396030404</v>
      </c>
      <c r="JY79">
        <v>3444.2630359212053</v>
      </c>
      <c r="JZ79">
        <v>3463.897286133365</v>
      </c>
      <c r="KA79">
        <v>4035.0532007170532</v>
      </c>
      <c r="KB79">
        <v>3364.0102907708178</v>
      </c>
      <c r="KC79">
        <v>2932.6773628233018</v>
      </c>
      <c r="KD79">
        <v>3116.4318012984077</v>
      </c>
      <c r="KE79">
        <v>2873.3834439033953</v>
      </c>
      <c r="KF79">
        <v>3172.0871641365547</v>
      </c>
      <c r="KG79">
        <v>3648.2385287136044</v>
      </c>
      <c r="KH79">
        <v>3305.3101181277671</v>
      </c>
      <c r="KI79">
        <v>3478.7992942998208</v>
      </c>
      <c r="KJ79">
        <v>3579.2508347005978</v>
      </c>
      <c r="KK79">
        <v>3689.8283247514205</v>
      </c>
      <c r="KL79">
        <v>3766.4337550647269</v>
      </c>
      <c r="KM79">
        <v>3615.535732978421</v>
      </c>
      <c r="KN79">
        <v>3643.965372745171</v>
      </c>
      <c r="KO79">
        <v>3500.9934060471369</v>
      </c>
      <c r="KP79">
        <f t="shared" si="1"/>
        <v>3330.5566104453551</v>
      </c>
    </row>
    <row r="80" spans="1:302" x14ac:dyDescent="0.25">
      <c r="A80" t="s">
        <v>682</v>
      </c>
      <c r="B80">
        <v>3200.3132029392236</v>
      </c>
      <c r="C80">
        <v>2731.1050281102648</v>
      </c>
      <c r="D80">
        <v>2656.9281808405976</v>
      </c>
      <c r="E80">
        <v>3018.081125797713</v>
      </c>
      <c r="F80">
        <v>3375.7968104263555</v>
      </c>
      <c r="G80">
        <v>3407.4061279881562</v>
      </c>
      <c r="H80">
        <v>3440.7640989837873</v>
      </c>
      <c r="I80">
        <v>3345.9536538306938</v>
      </c>
      <c r="J80">
        <v>3418.129536380226</v>
      </c>
      <c r="K80">
        <v>3270.7768393955957</v>
      </c>
      <c r="L80">
        <v>3263.7017867628556</v>
      </c>
      <c r="M80">
        <v>3009.6230199128559</v>
      </c>
      <c r="N80">
        <v>3153.3319671291265</v>
      </c>
      <c r="O80">
        <v>3315.9464764713202</v>
      </c>
      <c r="P80">
        <v>3161.0816247795415</v>
      </c>
      <c r="Q80">
        <v>3286.9962897548953</v>
      </c>
      <c r="R80">
        <v>3361.273752598162</v>
      </c>
      <c r="S80">
        <v>3217.1178911428997</v>
      </c>
      <c r="T80">
        <v>3147.6647544901998</v>
      </c>
      <c r="U80">
        <v>3223.5495985659463</v>
      </c>
      <c r="V80">
        <v>3169.249027288849</v>
      </c>
      <c r="W80">
        <v>3104.530158256196</v>
      </c>
      <c r="X80">
        <v>2719.9163696743885</v>
      </c>
      <c r="Y80">
        <v>2661.3773211290945</v>
      </c>
      <c r="Z80">
        <v>2854.4172760101328</v>
      </c>
      <c r="AA80">
        <v>2963.7854415783249</v>
      </c>
      <c r="AB80">
        <v>3310.582321061484</v>
      </c>
      <c r="AC80">
        <v>3323.8999079526393</v>
      </c>
      <c r="AD80">
        <v>3398.8210019109702</v>
      </c>
      <c r="AE80">
        <v>3367.4725353117424</v>
      </c>
      <c r="AF80">
        <v>3375.3199389507731</v>
      </c>
      <c r="AG80">
        <v>3310.4332747284507</v>
      </c>
      <c r="AH80">
        <v>3431.3822301729274</v>
      </c>
      <c r="AI80">
        <v>3392.4906004264194</v>
      </c>
      <c r="AJ80">
        <v>3077.0280838126282</v>
      </c>
      <c r="AK80">
        <v>2652.9193243076415</v>
      </c>
      <c r="AL80">
        <v>2622.3891042454911</v>
      </c>
      <c r="AM80">
        <v>2822.0748348621955</v>
      </c>
      <c r="AN80">
        <v>3243.2916620924361</v>
      </c>
      <c r="AO80">
        <v>3518.3574550702369</v>
      </c>
      <c r="AP80">
        <v>3478.3049841562542</v>
      </c>
      <c r="AQ80">
        <v>3489.2576679794729</v>
      </c>
      <c r="AR80">
        <v>3471.0092082504325</v>
      </c>
      <c r="AS80">
        <v>3472.812120045392</v>
      </c>
      <c r="AT80">
        <v>3324.9645373105768</v>
      </c>
      <c r="AU80">
        <v>3465.3884132304829</v>
      </c>
      <c r="AV80">
        <v>3551.6323805227798</v>
      </c>
      <c r="AW80">
        <v>3234.3387754592959</v>
      </c>
      <c r="AX80">
        <v>3210.5836419256157</v>
      </c>
      <c r="AY80">
        <v>3285.9619997659729</v>
      </c>
      <c r="AZ80">
        <v>3493.3945313386757</v>
      </c>
      <c r="BA80">
        <v>3446.8023914411579</v>
      </c>
      <c r="BB80">
        <v>3475.0751251241113</v>
      </c>
      <c r="BC80">
        <v>3377.7453718664883</v>
      </c>
      <c r="BD80">
        <v>3519.2804885074024</v>
      </c>
      <c r="BE80">
        <v>3512.8572338320159</v>
      </c>
      <c r="BF80">
        <v>3515.5933423981469</v>
      </c>
      <c r="BG80">
        <v>3577.1416110775212</v>
      </c>
      <c r="BH80">
        <v>3511.5754129599623</v>
      </c>
      <c r="BI80">
        <v>3396.7077130687812</v>
      </c>
      <c r="BJ80">
        <v>3138.1459429132478</v>
      </c>
      <c r="BK80">
        <v>3165.0796034845298</v>
      </c>
      <c r="BL80">
        <v>2485.778080636002</v>
      </c>
      <c r="BM80">
        <v>2576.5763390015459</v>
      </c>
      <c r="BN80">
        <v>2858.2052101915115</v>
      </c>
      <c r="BO80">
        <v>2908.1244149434087</v>
      </c>
      <c r="BP80">
        <v>3004.4041032907726</v>
      </c>
      <c r="BQ80">
        <v>2984.5294599018007</v>
      </c>
      <c r="BR80">
        <v>3102.4677055566949</v>
      </c>
      <c r="BS80">
        <v>3324.4665576260295</v>
      </c>
      <c r="BT80">
        <v>3265.0219894188231</v>
      </c>
      <c r="BU80">
        <v>3126.4052461775846</v>
      </c>
      <c r="BV80">
        <v>2812.8957612848321</v>
      </c>
      <c r="BW80">
        <v>2895.3521791930916</v>
      </c>
      <c r="BX80">
        <v>2813.4664836180268</v>
      </c>
      <c r="BY80">
        <v>3416.7809898762653</v>
      </c>
      <c r="BZ80">
        <v>3211.7201945239485</v>
      </c>
      <c r="CA80">
        <v>3288.2382316222365</v>
      </c>
      <c r="CB80">
        <v>3131.619519572233</v>
      </c>
      <c r="CC80">
        <v>3255.4070962321462</v>
      </c>
      <c r="CD80">
        <v>3266.7928366100305</v>
      </c>
      <c r="CE80">
        <v>3244.8173341114107</v>
      </c>
      <c r="CF80">
        <v>3152.5717408906885</v>
      </c>
      <c r="CG80">
        <v>3025.5996378424911</v>
      </c>
      <c r="CH80">
        <v>2919.2221587558961</v>
      </c>
      <c r="CI80">
        <v>2995.3489277451499</v>
      </c>
      <c r="CJ80">
        <v>2892.7510909919883</v>
      </c>
      <c r="CK80">
        <v>2985.8908243682763</v>
      </c>
      <c r="CL80">
        <v>3186.9071019296489</v>
      </c>
      <c r="CM80">
        <v>3084.1636326566277</v>
      </c>
      <c r="CN80">
        <v>3097.0243084046415</v>
      </c>
      <c r="CO80">
        <v>3224.6166262001984</v>
      </c>
      <c r="CP80">
        <v>3266.1800912160797</v>
      </c>
      <c r="CQ80">
        <v>3145.8980242286525</v>
      </c>
      <c r="CR80">
        <v>3202.4946693483753</v>
      </c>
      <c r="CS80">
        <v>2988.2649018232819</v>
      </c>
      <c r="CT80">
        <v>2948.9773679798827</v>
      </c>
      <c r="CU80">
        <v>2873.5317285203655</v>
      </c>
      <c r="CV80">
        <v>3016.5620330012453</v>
      </c>
      <c r="CW80">
        <v>3238.5268583830712</v>
      </c>
      <c r="CX80">
        <v>3273.5107794163341</v>
      </c>
      <c r="CY80">
        <v>3464.0069080274302</v>
      </c>
      <c r="CZ80">
        <v>3312.8082924808396</v>
      </c>
      <c r="DA80">
        <v>3135.9867917690171</v>
      </c>
      <c r="DB80">
        <v>3116.411893291749</v>
      </c>
      <c r="DC80">
        <v>3093.4845440494591</v>
      </c>
      <c r="DD80">
        <v>3055.33858539218</v>
      </c>
      <c r="DE80">
        <v>3137.2775899377875</v>
      </c>
      <c r="DF80">
        <v>2749.1334642183469</v>
      </c>
      <c r="DG80">
        <v>2722.1919431279621</v>
      </c>
      <c r="DH80">
        <v>2597.114747436859</v>
      </c>
      <c r="DI80">
        <v>3197.5277685144806</v>
      </c>
      <c r="DJ80">
        <v>3077.8846241718074</v>
      </c>
      <c r="DK80">
        <v>3136.582983867921</v>
      </c>
      <c r="DL80">
        <v>3176.3352700834253</v>
      </c>
      <c r="DM80">
        <v>3165.2343281450808</v>
      </c>
      <c r="DN80">
        <v>3153.9583149342047</v>
      </c>
      <c r="DO80">
        <v>2886.6794440800268</v>
      </c>
      <c r="DP80">
        <v>2955.4394305969727</v>
      </c>
      <c r="DQ80">
        <v>3042.3951630265769</v>
      </c>
      <c r="DR80">
        <v>2844.5823967406577</v>
      </c>
      <c r="DS80">
        <v>2729.173324914394</v>
      </c>
      <c r="DT80">
        <v>2714.1680168016801</v>
      </c>
      <c r="DU80">
        <v>3243.7719949046009</v>
      </c>
      <c r="DV80">
        <v>3261.748642402416</v>
      </c>
      <c r="DW80">
        <v>3240.860488721235</v>
      </c>
      <c r="DX80">
        <v>3278.4566002868487</v>
      </c>
      <c r="DY80">
        <v>3368.0620835016152</v>
      </c>
      <c r="DZ80">
        <v>3306.4818461709147</v>
      </c>
      <c r="EA80">
        <v>3099.0911388140162</v>
      </c>
      <c r="EB80">
        <v>3018.9680172768412</v>
      </c>
      <c r="EC80">
        <v>2847.6518894912679</v>
      </c>
      <c r="ED80">
        <v>2756.7927049391692</v>
      </c>
      <c r="EE80">
        <v>3024.6340551617195</v>
      </c>
      <c r="EF80">
        <v>2842.345767575323</v>
      </c>
      <c r="EG80">
        <v>3296.2657381389818</v>
      </c>
      <c r="EH80">
        <v>3309.4118157800076</v>
      </c>
      <c r="EI80">
        <v>3293.2551184878316</v>
      </c>
      <c r="EJ80">
        <v>3285.7835321916828</v>
      </c>
      <c r="EK80">
        <v>3274.9856264421896</v>
      </c>
      <c r="EL80">
        <v>3256.4805508773834</v>
      </c>
      <c r="EM80">
        <v>3119.9431104599007</v>
      </c>
      <c r="EN80">
        <v>2987.1460718380476</v>
      </c>
      <c r="EO80">
        <v>2879.5661981787184</v>
      </c>
      <c r="EP80">
        <v>2805.5617142557394</v>
      </c>
      <c r="EQ80">
        <v>2820.7328343898153</v>
      </c>
      <c r="ER80">
        <v>2886.5344420081447</v>
      </c>
      <c r="ES80">
        <v>3599.6869961354387</v>
      </c>
      <c r="ET80">
        <v>3505.1590614467204</v>
      </c>
      <c r="EU80">
        <v>3347.571817100119</v>
      </c>
      <c r="EV80">
        <v>3198.2019408433353</v>
      </c>
      <c r="EW80">
        <v>3226.6852670688122</v>
      </c>
      <c r="EX80">
        <v>3086.5697735100721</v>
      </c>
      <c r="EY80">
        <v>3147.7003577487644</v>
      </c>
      <c r="EZ80">
        <v>2725.1169452427771</v>
      </c>
      <c r="FA80">
        <v>2679.8119855259538</v>
      </c>
      <c r="FB80">
        <v>2998.6657408175111</v>
      </c>
      <c r="FC80">
        <v>2932.7684971098265</v>
      </c>
      <c r="FD80">
        <v>3084.0607366468271</v>
      </c>
      <c r="FE80">
        <v>3158.9705555650489</v>
      </c>
      <c r="FF80">
        <v>3059.6571737832187</v>
      </c>
      <c r="FG80">
        <v>3162.2566304108054</v>
      </c>
      <c r="FH80">
        <v>3214.692354409879</v>
      </c>
      <c r="FI80">
        <v>3241.0948013431062</v>
      </c>
      <c r="FJ80">
        <v>3262.5528514509992</v>
      </c>
      <c r="FK80">
        <v>3467.2618585728696</v>
      </c>
      <c r="FL80">
        <v>3245.8315166409029</v>
      </c>
      <c r="FM80">
        <v>3352.4748731278623</v>
      </c>
      <c r="FN80">
        <v>3298.3779492627573</v>
      </c>
      <c r="FO80">
        <v>3331.5683031962481</v>
      </c>
      <c r="FP80">
        <v>3581.5447588187258</v>
      </c>
      <c r="FQ80">
        <v>3479.5826186392223</v>
      </c>
      <c r="FR80">
        <v>3369.3055917339589</v>
      </c>
      <c r="FS80">
        <v>3379.4775096148487</v>
      </c>
      <c r="FT80">
        <v>3384.3825656884446</v>
      </c>
      <c r="FU80">
        <v>3425.8601981203965</v>
      </c>
      <c r="FV80">
        <v>3446.6403956194677</v>
      </c>
      <c r="FW80">
        <v>3517.0456602140384</v>
      </c>
      <c r="FX80">
        <v>3612.0243511503581</v>
      </c>
      <c r="FY80">
        <v>3516.1221513131804</v>
      </c>
      <c r="FZ80">
        <v>3354.9164972314929</v>
      </c>
      <c r="GA80">
        <v>3132.6224675742315</v>
      </c>
      <c r="GB80">
        <v>3209.9433036477722</v>
      </c>
      <c r="GC80">
        <v>3375.9094930750116</v>
      </c>
      <c r="GD80">
        <v>3289.0599809772912</v>
      </c>
      <c r="GE80">
        <v>3320.435263477113</v>
      </c>
      <c r="GF80">
        <v>3320.8724968402503</v>
      </c>
      <c r="GG80">
        <v>3275.8720874542014</v>
      </c>
      <c r="GH80">
        <v>3308.0378962630989</v>
      </c>
      <c r="GI80">
        <v>3432.049828799898</v>
      </c>
      <c r="GJ80">
        <v>3348.5564044629755</v>
      </c>
      <c r="GK80">
        <v>3239.0909030447328</v>
      </c>
      <c r="GL80">
        <v>3316.5347821994214</v>
      </c>
      <c r="GM80">
        <v>3348.2479135797776</v>
      </c>
      <c r="GN80">
        <v>3353.7039511782264</v>
      </c>
      <c r="GO80">
        <v>3446.8051732766171</v>
      </c>
      <c r="GP80">
        <v>3414.7260373746203</v>
      </c>
      <c r="GQ80">
        <v>3407.7037794883454</v>
      </c>
      <c r="GR80">
        <v>3470.6937601416139</v>
      </c>
      <c r="GS80">
        <v>3440.1502169413261</v>
      </c>
      <c r="GT80">
        <v>3453.1399778470204</v>
      </c>
      <c r="GU80">
        <v>3737.9291906241742</v>
      </c>
      <c r="GV80">
        <v>3480.4630112403147</v>
      </c>
      <c r="GW80">
        <v>3387.7119731824641</v>
      </c>
      <c r="GX80">
        <v>3575.5758645253209</v>
      </c>
      <c r="GY80">
        <v>4234.8663858923201</v>
      </c>
      <c r="GZ80">
        <v>3546.8092225109904</v>
      </c>
      <c r="HA80">
        <v>3578.4913096200485</v>
      </c>
      <c r="HB80">
        <v>3791.712070723398</v>
      </c>
      <c r="HC80">
        <v>3914.9021385093806</v>
      </c>
      <c r="HD80">
        <v>3856.1694563338788</v>
      </c>
      <c r="HE80">
        <v>3796.3541666666665</v>
      </c>
      <c r="HF80">
        <v>3800.4054775031127</v>
      </c>
      <c r="HG80">
        <v>3794.939500116795</v>
      </c>
      <c r="HH80">
        <v>3615.4247291149986</v>
      </c>
      <c r="HI80">
        <v>3546.4246586011741</v>
      </c>
      <c r="HJ80">
        <v>3725.0017533752471</v>
      </c>
      <c r="HK80">
        <v>3685.9703531944842</v>
      </c>
      <c r="HL80">
        <v>3770.5147165434246</v>
      </c>
      <c r="HM80">
        <v>3704.9702179282604</v>
      </c>
      <c r="HN80">
        <v>3784.5532730048189</v>
      </c>
      <c r="HO80">
        <v>3741.3611207194745</v>
      </c>
      <c r="HP80">
        <v>3859.5411204481788</v>
      </c>
      <c r="HQ80">
        <v>3912.1887154918886</v>
      </c>
      <c r="HR80">
        <v>3931.1691780182873</v>
      </c>
      <c r="HS80">
        <v>3926.4928831731281</v>
      </c>
      <c r="HT80">
        <v>3530.7562761394956</v>
      </c>
      <c r="HU80">
        <v>3567.9064811269423</v>
      </c>
      <c r="HV80">
        <v>4272.1579885171259</v>
      </c>
      <c r="HW80">
        <v>3719.0080523402112</v>
      </c>
      <c r="HX80">
        <v>3815.6266889206804</v>
      </c>
      <c r="HY80">
        <v>3564.0780866998011</v>
      </c>
      <c r="HZ80">
        <v>3588.5450120670362</v>
      </c>
      <c r="IA80">
        <v>3580.4149744261986</v>
      </c>
      <c r="IB80">
        <v>3650.388191996683</v>
      </c>
      <c r="IC80">
        <v>3695.1313367279936</v>
      </c>
      <c r="ID80">
        <v>3710.8104350491535</v>
      </c>
      <c r="IE80">
        <v>3612.6275880906851</v>
      </c>
      <c r="IF80">
        <v>3654.298176635376</v>
      </c>
      <c r="IG80">
        <v>3922.7411373407967</v>
      </c>
      <c r="IH80">
        <v>3910.589062959385</v>
      </c>
      <c r="II80">
        <v>3905.1955007315337</v>
      </c>
      <c r="IJ80">
        <v>3837.4648959566912</v>
      </c>
      <c r="IK80">
        <v>3820.5100752487251</v>
      </c>
      <c r="IL80">
        <v>3725.7900937322961</v>
      </c>
      <c r="IM80">
        <v>3818.26307988191</v>
      </c>
      <c r="IN80">
        <v>3714.6281781023918</v>
      </c>
      <c r="IO80">
        <v>3716.4626484432129</v>
      </c>
      <c r="IP80">
        <v>3874.3589283024116</v>
      </c>
      <c r="IQ80">
        <v>4080.3247302041345</v>
      </c>
      <c r="IR80">
        <v>4151.7286250939151</v>
      </c>
      <c r="IS80">
        <v>4013.8848312911209</v>
      </c>
      <c r="IT80">
        <v>3729.324190521229</v>
      </c>
      <c r="IU80">
        <v>3594.5078892712113</v>
      </c>
      <c r="IV80">
        <v>4088.4768713954459</v>
      </c>
      <c r="IW80">
        <v>3692.8278453866892</v>
      </c>
      <c r="IX80">
        <v>3674.6271663696007</v>
      </c>
      <c r="IY80">
        <v>3689.7342921158961</v>
      </c>
      <c r="IZ80">
        <v>3832.9457829575927</v>
      </c>
      <c r="JA80">
        <v>3593.602294921875</v>
      </c>
      <c r="JB80">
        <v>3553.5223904977479</v>
      </c>
      <c r="JC80">
        <v>4012.1556314678992</v>
      </c>
      <c r="JD80">
        <v>3985.0109190634994</v>
      </c>
      <c r="JE80">
        <v>3751.2310986078646</v>
      </c>
      <c r="JF80">
        <v>3346.1704324495422</v>
      </c>
      <c r="JG80">
        <v>3262.3997532387416</v>
      </c>
      <c r="JH80">
        <v>3714.602808756712</v>
      </c>
      <c r="JI80">
        <v>3444.0000728544364</v>
      </c>
      <c r="JJ80">
        <v>3238.20673763377</v>
      </c>
      <c r="JK80">
        <v>3462.9656577079754</v>
      </c>
      <c r="JL80">
        <v>3513.1387274467238</v>
      </c>
      <c r="JM80">
        <v>3505.9062905317769</v>
      </c>
      <c r="JN80">
        <v>3418.7831987750551</v>
      </c>
      <c r="JO80">
        <v>3440.5277247830636</v>
      </c>
      <c r="JP80">
        <v>3474.1743881118882</v>
      </c>
      <c r="JQ80">
        <v>3196.5901105493185</v>
      </c>
      <c r="JR80">
        <v>3004.9490375618234</v>
      </c>
      <c r="JS80">
        <v>2876.472974174334</v>
      </c>
      <c r="JT80">
        <v>2978.8776510655866</v>
      </c>
      <c r="JU80">
        <v>3168.8342779862933</v>
      </c>
      <c r="JV80">
        <v>3158.789367929061</v>
      </c>
      <c r="JW80">
        <v>3331.2455141058226</v>
      </c>
      <c r="JX80">
        <v>3452.5013396030404</v>
      </c>
      <c r="JY80">
        <v>3444.2630359212053</v>
      </c>
      <c r="JZ80">
        <v>3463.897286133365</v>
      </c>
      <c r="KA80">
        <v>4035.0532007170532</v>
      </c>
      <c r="KB80">
        <v>3364.0102907708178</v>
      </c>
      <c r="KC80">
        <v>2932.6773628233018</v>
      </c>
      <c r="KD80">
        <v>3116.4318012984077</v>
      </c>
      <c r="KE80">
        <v>2873.3834439033953</v>
      </c>
      <c r="KF80">
        <v>3172.0871641365547</v>
      </c>
      <c r="KG80">
        <v>3648.2385287136044</v>
      </c>
      <c r="KH80">
        <v>3305.3101181277671</v>
      </c>
      <c r="KI80">
        <v>3478.7992942998208</v>
      </c>
      <c r="KJ80">
        <v>3579.2508347005978</v>
      </c>
      <c r="KK80">
        <v>3689.8283247514205</v>
      </c>
      <c r="KL80">
        <v>3766.4337550647269</v>
      </c>
      <c r="KM80">
        <v>3615.535732978421</v>
      </c>
      <c r="KN80">
        <v>3643.965372745171</v>
      </c>
      <c r="KO80">
        <v>3500.9934060471369</v>
      </c>
      <c r="KP80">
        <f t="shared" si="1"/>
        <v>3330.5566104453551</v>
      </c>
    </row>
    <row r="81" spans="1:302" x14ac:dyDescent="0.25">
      <c r="A81" t="s">
        <v>683</v>
      </c>
      <c r="B81">
        <v>3200.3132029392236</v>
      </c>
      <c r="C81">
        <v>2731.1050281102648</v>
      </c>
      <c r="D81">
        <v>2656.9281808405976</v>
      </c>
      <c r="E81">
        <v>3018.081125797713</v>
      </c>
      <c r="F81">
        <v>3375.7968104263555</v>
      </c>
      <c r="G81">
        <v>3407.4061279881562</v>
      </c>
      <c r="H81">
        <v>3440.7640989837873</v>
      </c>
      <c r="I81">
        <v>3345.9536538306938</v>
      </c>
      <c r="J81">
        <v>3418.129536380226</v>
      </c>
      <c r="K81">
        <v>3270.7768393955957</v>
      </c>
      <c r="L81">
        <v>3263.7017867628556</v>
      </c>
      <c r="M81">
        <v>3009.6230199128559</v>
      </c>
      <c r="N81">
        <v>3153.3319671291265</v>
      </c>
      <c r="O81">
        <v>3315.9464764713202</v>
      </c>
      <c r="P81">
        <v>3161.0816247795415</v>
      </c>
      <c r="Q81">
        <v>3286.9962897548953</v>
      </c>
      <c r="R81">
        <v>3361.273752598162</v>
      </c>
      <c r="S81">
        <v>3217.1178911428997</v>
      </c>
      <c r="T81">
        <v>3147.6647544901998</v>
      </c>
      <c r="U81">
        <v>3223.5495985659463</v>
      </c>
      <c r="V81">
        <v>3169.249027288849</v>
      </c>
      <c r="W81">
        <v>3104.530158256196</v>
      </c>
      <c r="X81">
        <v>2719.9163696743885</v>
      </c>
      <c r="Y81">
        <v>2661.3773211290945</v>
      </c>
      <c r="Z81">
        <v>2854.4172760101328</v>
      </c>
      <c r="AA81">
        <v>2963.7854415783249</v>
      </c>
      <c r="AB81">
        <v>3310.582321061484</v>
      </c>
      <c r="AC81">
        <v>3323.8999079526393</v>
      </c>
      <c r="AD81">
        <v>3398.8210019109702</v>
      </c>
      <c r="AE81">
        <v>3367.4725353117424</v>
      </c>
      <c r="AF81">
        <v>3375.3199389507731</v>
      </c>
      <c r="AG81">
        <v>3310.4332747284507</v>
      </c>
      <c r="AH81">
        <v>3431.3822301729274</v>
      </c>
      <c r="AI81">
        <v>3392.4906004264194</v>
      </c>
      <c r="AJ81">
        <v>3077.0280838126282</v>
      </c>
      <c r="AK81">
        <v>2652.9193243076415</v>
      </c>
      <c r="AL81">
        <v>2622.3891042454911</v>
      </c>
      <c r="AM81">
        <v>2822.0748348621955</v>
      </c>
      <c r="AN81">
        <v>3243.2916620924361</v>
      </c>
      <c r="AO81">
        <v>3518.3574550702369</v>
      </c>
      <c r="AP81">
        <v>3478.3049841562542</v>
      </c>
      <c r="AQ81">
        <v>3489.2576679794729</v>
      </c>
      <c r="AR81">
        <v>3471.0092082504325</v>
      </c>
      <c r="AS81">
        <v>3472.812120045392</v>
      </c>
      <c r="AT81">
        <v>3324.9645373105768</v>
      </c>
      <c r="AU81">
        <v>3465.3884132304829</v>
      </c>
      <c r="AV81">
        <v>3551.6323805227798</v>
      </c>
      <c r="AW81">
        <v>3234.3387754592959</v>
      </c>
      <c r="AX81">
        <v>3210.5836419256157</v>
      </c>
      <c r="AY81">
        <v>3285.9619997659729</v>
      </c>
      <c r="AZ81">
        <v>3493.3945313386757</v>
      </c>
      <c r="BA81">
        <v>3446.8023914411579</v>
      </c>
      <c r="BB81">
        <v>3475.0751251241113</v>
      </c>
      <c r="BC81">
        <v>3377.7453718664883</v>
      </c>
      <c r="BD81">
        <v>3519.2804885074024</v>
      </c>
      <c r="BE81">
        <v>3512.8572338320159</v>
      </c>
      <c r="BF81">
        <v>3515.5933423981469</v>
      </c>
      <c r="BG81">
        <v>3577.1416110775212</v>
      </c>
      <c r="BH81">
        <v>3511.5754129599623</v>
      </c>
      <c r="BI81">
        <v>3396.7077130687812</v>
      </c>
      <c r="BJ81">
        <v>3138.1459429132478</v>
      </c>
      <c r="BK81">
        <v>3165.0796034845298</v>
      </c>
      <c r="BL81">
        <v>2485.778080636002</v>
      </c>
      <c r="BM81">
        <v>2576.5763390015459</v>
      </c>
      <c r="BN81">
        <v>2858.2052101915115</v>
      </c>
      <c r="BO81">
        <v>2908.1244149434087</v>
      </c>
      <c r="BP81">
        <v>3004.4041032907726</v>
      </c>
      <c r="BQ81">
        <v>2984.5294599018007</v>
      </c>
      <c r="BR81">
        <v>3102.4677055566949</v>
      </c>
      <c r="BS81">
        <v>3324.4665576260295</v>
      </c>
      <c r="BT81">
        <v>3265.0219894188231</v>
      </c>
      <c r="BU81">
        <v>3126.4052461775846</v>
      </c>
      <c r="BV81">
        <v>2812.8957612848321</v>
      </c>
      <c r="BW81">
        <v>2895.3521791930916</v>
      </c>
      <c r="BX81">
        <v>2813.4664836180268</v>
      </c>
      <c r="BY81">
        <v>3416.7809898762653</v>
      </c>
      <c r="BZ81">
        <v>3211.7201945239485</v>
      </c>
      <c r="CA81">
        <v>3288.2382316222365</v>
      </c>
      <c r="CB81">
        <v>3131.619519572233</v>
      </c>
      <c r="CC81">
        <v>3255.4070962321462</v>
      </c>
      <c r="CD81">
        <v>3266.7928366100305</v>
      </c>
      <c r="CE81">
        <v>3244.8173341114107</v>
      </c>
      <c r="CF81">
        <v>3152.5717408906885</v>
      </c>
      <c r="CG81">
        <v>3025.5996378424911</v>
      </c>
      <c r="CH81">
        <v>2919.2221587558961</v>
      </c>
      <c r="CI81">
        <v>2995.3489277451499</v>
      </c>
      <c r="CJ81">
        <v>2892.7510909919883</v>
      </c>
      <c r="CK81">
        <v>2985.8908243682763</v>
      </c>
      <c r="CL81">
        <v>3186.9071019296489</v>
      </c>
      <c r="CM81">
        <v>3084.1636326566277</v>
      </c>
      <c r="CN81">
        <v>3097.0243084046415</v>
      </c>
      <c r="CO81">
        <v>3224.6166262001984</v>
      </c>
      <c r="CP81">
        <v>3266.1800912160797</v>
      </c>
      <c r="CQ81">
        <v>3145.8980242286525</v>
      </c>
      <c r="CR81">
        <v>3202.4946693483753</v>
      </c>
      <c r="CS81">
        <v>2988.2649018232819</v>
      </c>
      <c r="CT81">
        <v>2948.9773679798827</v>
      </c>
      <c r="CU81">
        <v>2873.5317285203655</v>
      </c>
      <c r="CV81">
        <v>3016.5620330012453</v>
      </c>
      <c r="CW81">
        <v>3238.5268583830712</v>
      </c>
      <c r="CX81">
        <v>3273.5107794163341</v>
      </c>
      <c r="CY81">
        <v>3464.0069080274302</v>
      </c>
      <c r="CZ81">
        <v>3312.8082924808396</v>
      </c>
      <c r="DA81">
        <v>3135.9867917690171</v>
      </c>
      <c r="DB81">
        <v>3116.411893291749</v>
      </c>
      <c r="DC81">
        <v>3093.4845440494591</v>
      </c>
      <c r="DD81">
        <v>3055.33858539218</v>
      </c>
      <c r="DE81">
        <v>3137.2775899377875</v>
      </c>
      <c r="DF81">
        <v>2749.1334642183469</v>
      </c>
      <c r="DG81">
        <v>2722.1919431279621</v>
      </c>
      <c r="DH81">
        <v>2597.114747436859</v>
      </c>
      <c r="DI81">
        <v>3197.5277685144806</v>
      </c>
      <c r="DJ81">
        <v>3077.8846241718074</v>
      </c>
      <c r="DK81">
        <v>3136.582983867921</v>
      </c>
      <c r="DL81">
        <v>3176.3352700834253</v>
      </c>
      <c r="DM81">
        <v>3165.2343281450808</v>
      </c>
      <c r="DN81">
        <v>3153.9583149342047</v>
      </c>
      <c r="DO81">
        <v>2886.6794440800268</v>
      </c>
      <c r="DP81">
        <v>2955.4394305969727</v>
      </c>
      <c r="DQ81">
        <v>3042.3951630265769</v>
      </c>
      <c r="DR81">
        <v>2844.5823967406577</v>
      </c>
      <c r="DS81">
        <v>2729.173324914394</v>
      </c>
      <c r="DT81">
        <v>2714.1680168016801</v>
      </c>
      <c r="DU81">
        <v>3243.7719949046009</v>
      </c>
      <c r="DV81">
        <v>3261.748642402416</v>
      </c>
      <c r="DW81">
        <v>3240.860488721235</v>
      </c>
      <c r="DX81">
        <v>3278.4566002868487</v>
      </c>
      <c r="DY81">
        <v>3368.0620835016152</v>
      </c>
      <c r="DZ81">
        <v>3306.4818461709147</v>
      </c>
      <c r="EA81">
        <v>3099.0911388140162</v>
      </c>
      <c r="EB81">
        <v>3018.9680172768412</v>
      </c>
      <c r="EC81">
        <v>2847.6518894912679</v>
      </c>
      <c r="ED81">
        <v>2756.7927049391692</v>
      </c>
      <c r="EE81">
        <v>3024.6340551617195</v>
      </c>
      <c r="EF81">
        <v>2842.345767575323</v>
      </c>
      <c r="EG81">
        <v>3296.2657381389818</v>
      </c>
      <c r="EH81">
        <v>3309.4118157800076</v>
      </c>
      <c r="EI81">
        <v>3293.2551184878316</v>
      </c>
      <c r="EJ81">
        <v>3285.7835321916828</v>
      </c>
      <c r="EK81">
        <v>3274.9856264421896</v>
      </c>
      <c r="EL81">
        <v>3256.4805508773834</v>
      </c>
      <c r="EM81">
        <v>3119.9431104599007</v>
      </c>
      <c r="EN81">
        <v>2987.1460718380476</v>
      </c>
      <c r="EO81">
        <v>2879.5661981787184</v>
      </c>
      <c r="EP81">
        <v>2805.5617142557394</v>
      </c>
      <c r="EQ81">
        <v>2820.7328343898153</v>
      </c>
      <c r="ER81">
        <v>2886.5344420081447</v>
      </c>
      <c r="ES81">
        <v>3599.6869961354387</v>
      </c>
      <c r="ET81">
        <v>3505.1590614467204</v>
      </c>
      <c r="EU81">
        <v>3347.571817100119</v>
      </c>
      <c r="EV81">
        <v>3198.2019408433353</v>
      </c>
      <c r="EW81">
        <v>3226.6852670688122</v>
      </c>
      <c r="EX81">
        <v>3086.5697735100721</v>
      </c>
      <c r="EY81">
        <v>3147.7003577487644</v>
      </c>
      <c r="EZ81">
        <v>2725.1169452427771</v>
      </c>
      <c r="FA81">
        <v>2679.8119855259538</v>
      </c>
      <c r="FB81">
        <v>2998.6657408175111</v>
      </c>
      <c r="FC81">
        <v>2932.7684971098265</v>
      </c>
      <c r="FD81">
        <v>3084.0607366468271</v>
      </c>
      <c r="FE81">
        <v>3158.9705555650489</v>
      </c>
      <c r="FF81">
        <v>3059.6571737832187</v>
      </c>
      <c r="FG81">
        <v>3162.2566304108054</v>
      </c>
      <c r="FH81">
        <v>3214.692354409879</v>
      </c>
      <c r="FI81">
        <v>3241.0948013431062</v>
      </c>
      <c r="FJ81">
        <v>3262.5528514509992</v>
      </c>
      <c r="FK81">
        <v>3467.2618585728696</v>
      </c>
      <c r="FL81">
        <v>3245.8315166409029</v>
      </c>
      <c r="FM81">
        <v>3352.4748731278623</v>
      </c>
      <c r="FN81">
        <v>3298.3779492627573</v>
      </c>
      <c r="FO81">
        <v>3331.5683031962481</v>
      </c>
      <c r="FP81">
        <v>3581.5447588187258</v>
      </c>
      <c r="FQ81">
        <v>3479.5826186392223</v>
      </c>
      <c r="FR81">
        <v>3369.3055917339589</v>
      </c>
      <c r="FS81">
        <v>3379.4775096148487</v>
      </c>
      <c r="FT81">
        <v>3384.3825656884446</v>
      </c>
      <c r="FU81">
        <v>3425.8601981203965</v>
      </c>
      <c r="FV81">
        <v>3446.6403956194677</v>
      </c>
      <c r="FW81">
        <v>3517.0456602140384</v>
      </c>
      <c r="FX81">
        <v>3612.0243511503581</v>
      </c>
      <c r="FY81">
        <v>3516.1221513131804</v>
      </c>
      <c r="FZ81">
        <v>3354.9164972314929</v>
      </c>
      <c r="GA81">
        <v>3132.6224675742315</v>
      </c>
      <c r="GB81">
        <v>3209.9433036477722</v>
      </c>
      <c r="GC81">
        <v>3375.9094930750116</v>
      </c>
      <c r="GD81">
        <v>3289.0599809772912</v>
      </c>
      <c r="GE81">
        <v>3320.435263477113</v>
      </c>
      <c r="GF81">
        <v>3320.8724968402503</v>
      </c>
      <c r="GG81">
        <v>3275.8720874542014</v>
      </c>
      <c r="GH81">
        <v>3308.0378962630989</v>
      </c>
      <c r="GI81">
        <v>3432.049828799898</v>
      </c>
      <c r="GJ81">
        <v>3348.5564044629755</v>
      </c>
      <c r="GK81">
        <v>3239.0909030447328</v>
      </c>
      <c r="GL81">
        <v>3316.5347821994214</v>
      </c>
      <c r="GM81">
        <v>3348.2479135797776</v>
      </c>
      <c r="GN81">
        <v>3353.7039511782264</v>
      </c>
      <c r="GO81">
        <v>3446.8051732766171</v>
      </c>
      <c r="GP81">
        <v>3414.7260373746203</v>
      </c>
      <c r="GQ81">
        <v>3407.7037794883454</v>
      </c>
      <c r="GR81">
        <v>3470.6937601416139</v>
      </c>
      <c r="GS81">
        <v>3440.1502169413261</v>
      </c>
      <c r="GT81">
        <v>3453.1399778470204</v>
      </c>
      <c r="GU81">
        <v>3737.9291906241742</v>
      </c>
      <c r="GV81">
        <v>3480.4630112403147</v>
      </c>
      <c r="GW81">
        <v>3387.7119731824641</v>
      </c>
      <c r="GX81">
        <v>3575.5758645253209</v>
      </c>
      <c r="GY81">
        <v>4234.8663858923201</v>
      </c>
      <c r="GZ81">
        <v>3546.8092225109904</v>
      </c>
      <c r="HA81">
        <v>3578.4913096200485</v>
      </c>
      <c r="HB81">
        <v>3791.712070723398</v>
      </c>
      <c r="HC81">
        <v>3914.9021385093806</v>
      </c>
      <c r="HD81">
        <v>3856.1694563338788</v>
      </c>
      <c r="HE81">
        <v>3796.3541666666665</v>
      </c>
      <c r="HF81">
        <v>3800.4054775031127</v>
      </c>
      <c r="HG81">
        <v>3794.939500116795</v>
      </c>
      <c r="HH81">
        <v>3615.4247291149986</v>
      </c>
      <c r="HI81">
        <v>3546.4246586011741</v>
      </c>
      <c r="HJ81">
        <v>3725.0017533752471</v>
      </c>
      <c r="HK81">
        <v>3685.9703531944842</v>
      </c>
      <c r="HL81">
        <v>3770.5147165434246</v>
      </c>
      <c r="HM81">
        <v>3704.9702179282604</v>
      </c>
      <c r="HN81">
        <v>3784.5532730048189</v>
      </c>
      <c r="HO81">
        <v>3741.3611207194745</v>
      </c>
      <c r="HP81">
        <v>3859.5411204481788</v>
      </c>
      <c r="HQ81">
        <v>3912.1887154918886</v>
      </c>
      <c r="HR81">
        <v>3931.1691780182873</v>
      </c>
      <c r="HS81">
        <v>3926.4928831731281</v>
      </c>
      <c r="HT81">
        <v>3530.7562761394956</v>
      </c>
      <c r="HU81">
        <v>3567.9064811269423</v>
      </c>
      <c r="HV81">
        <v>4272.1579885171259</v>
      </c>
      <c r="HW81">
        <v>3719.0080523402112</v>
      </c>
      <c r="HX81">
        <v>3815.6266889206804</v>
      </c>
      <c r="HY81">
        <v>3564.0780866998011</v>
      </c>
      <c r="HZ81">
        <v>3588.5450120670362</v>
      </c>
      <c r="IA81">
        <v>3580.4149744261986</v>
      </c>
      <c r="IB81">
        <v>3650.388191996683</v>
      </c>
      <c r="IC81">
        <v>3695.1313367279936</v>
      </c>
      <c r="ID81">
        <v>3710.8104350491535</v>
      </c>
      <c r="IE81">
        <v>3612.6275880906851</v>
      </c>
      <c r="IF81">
        <v>3654.298176635376</v>
      </c>
      <c r="IG81">
        <v>3922.7411373407967</v>
      </c>
      <c r="IH81">
        <v>3910.589062959385</v>
      </c>
      <c r="II81">
        <v>3905.1955007315337</v>
      </c>
      <c r="IJ81">
        <v>3837.4648959566912</v>
      </c>
      <c r="IK81">
        <v>3820.5100752487251</v>
      </c>
      <c r="IL81">
        <v>3725.7900937322961</v>
      </c>
      <c r="IM81">
        <v>3818.26307988191</v>
      </c>
      <c r="IN81">
        <v>3714.6281781023918</v>
      </c>
      <c r="IO81">
        <v>3716.4626484432129</v>
      </c>
      <c r="IP81">
        <v>3874.3589283024116</v>
      </c>
      <c r="IQ81">
        <v>4080.3247302041345</v>
      </c>
      <c r="IR81">
        <v>4151.7286250939151</v>
      </c>
      <c r="IS81">
        <v>4013.8848312911209</v>
      </c>
      <c r="IT81">
        <v>3729.324190521229</v>
      </c>
      <c r="IU81">
        <v>3594.5078892712113</v>
      </c>
      <c r="IV81">
        <v>4088.4768713954459</v>
      </c>
      <c r="IW81">
        <v>3692.8278453866892</v>
      </c>
      <c r="IX81">
        <v>3674.6271663696007</v>
      </c>
      <c r="IY81">
        <v>3689.7342921158961</v>
      </c>
      <c r="IZ81">
        <v>3832.9457829575927</v>
      </c>
      <c r="JA81">
        <v>3593.602294921875</v>
      </c>
      <c r="JB81">
        <v>3553.5223904977479</v>
      </c>
      <c r="JC81">
        <v>4012.1556314678992</v>
      </c>
      <c r="JD81">
        <v>3985.0109190634994</v>
      </c>
      <c r="JE81">
        <v>3751.2310986078646</v>
      </c>
      <c r="JF81">
        <v>3346.1704324495422</v>
      </c>
      <c r="JG81">
        <v>3262.3997532387416</v>
      </c>
      <c r="JH81">
        <v>3714.602808756712</v>
      </c>
      <c r="JI81">
        <v>3444.0000728544364</v>
      </c>
      <c r="JJ81">
        <v>3238.20673763377</v>
      </c>
      <c r="JK81">
        <v>3462.9656577079754</v>
      </c>
      <c r="JL81">
        <v>3513.1387274467238</v>
      </c>
      <c r="JM81">
        <v>3505.9062905317769</v>
      </c>
      <c r="JN81">
        <v>3418.7831987750551</v>
      </c>
      <c r="JO81">
        <v>3440.5277247830636</v>
      </c>
      <c r="JP81">
        <v>3474.1743881118882</v>
      </c>
      <c r="JQ81">
        <v>3196.5901105493185</v>
      </c>
      <c r="JR81">
        <v>3004.9490375618234</v>
      </c>
      <c r="JS81">
        <v>2876.472974174334</v>
      </c>
      <c r="JT81">
        <v>2978.8776510655866</v>
      </c>
      <c r="JU81">
        <v>3168.8342779862933</v>
      </c>
      <c r="JV81">
        <v>3158.789367929061</v>
      </c>
      <c r="JW81">
        <v>3331.2455141058226</v>
      </c>
      <c r="JX81">
        <v>3452.5013396030404</v>
      </c>
      <c r="JY81">
        <v>3444.2630359212053</v>
      </c>
      <c r="JZ81">
        <v>3463.897286133365</v>
      </c>
      <c r="KA81">
        <v>4035.0532007170532</v>
      </c>
      <c r="KB81">
        <v>3364.0102907708178</v>
      </c>
      <c r="KC81">
        <v>2932.6773628233018</v>
      </c>
      <c r="KD81">
        <v>3116.4318012984077</v>
      </c>
      <c r="KE81">
        <v>2873.3834439033953</v>
      </c>
      <c r="KF81">
        <v>3172.0871641365547</v>
      </c>
      <c r="KG81">
        <v>3648.2385287136044</v>
      </c>
      <c r="KH81">
        <v>3305.3101181277671</v>
      </c>
      <c r="KI81">
        <v>3478.7992942998208</v>
      </c>
      <c r="KJ81">
        <v>3579.2508347005978</v>
      </c>
      <c r="KK81">
        <v>3689.8283247514205</v>
      </c>
      <c r="KL81">
        <v>3766.4337550647269</v>
      </c>
      <c r="KM81">
        <v>3615.535732978421</v>
      </c>
      <c r="KN81">
        <v>3643.965372745171</v>
      </c>
      <c r="KO81">
        <v>3500.9934060471369</v>
      </c>
      <c r="KP81">
        <f t="shared" si="1"/>
        <v>3330.5566104453551</v>
      </c>
    </row>
    <row r="82" spans="1:302" x14ac:dyDescent="0.25">
      <c r="A82" t="s">
        <v>729</v>
      </c>
      <c r="B82">
        <v>3200.3132029392236</v>
      </c>
      <c r="C82">
        <v>2731.1050281102648</v>
      </c>
      <c r="D82">
        <v>2656.9281808405976</v>
      </c>
      <c r="E82">
        <v>3018.081125797713</v>
      </c>
      <c r="F82">
        <v>3375.7968104263555</v>
      </c>
      <c r="G82">
        <v>3407.4061279881562</v>
      </c>
      <c r="H82">
        <v>3440.7640989837873</v>
      </c>
      <c r="I82">
        <v>3345.9536538306938</v>
      </c>
      <c r="J82">
        <v>3418.129536380226</v>
      </c>
      <c r="K82">
        <v>3270.7768393955957</v>
      </c>
      <c r="L82">
        <v>3263.7017867628556</v>
      </c>
      <c r="M82">
        <v>3009.6230199128559</v>
      </c>
      <c r="N82">
        <v>3153.3319671291265</v>
      </c>
      <c r="O82">
        <v>3315.9464764713202</v>
      </c>
      <c r="P82">
        <v>3161.0816247795415</v>
      </c>
      <c r="Q82">
        <v>3286.9962897548953</v>
      </c>
      <c r="R82">
        <v>3361.273752598162</v>
      </c>
      <c r="S82">
        <v>3217.1178911428997</v>
      </c>
      <c r="T82">
        <v>3147.6647544901998</v>
      </c>
      <c r="U82">
        <v>3223.5495985659463</v>
      </c>
      <c r="V82">
        <v>3169.249027288849</v>
      </c>
      <c r="W82">
        <v>3104.530158256196</v>
      </c>
      <c r="X82">
        <v>2719.9163696743885</v>
      </c>
      <c r="Y82">
        <v>2661.3773211290945</v>
      </c>
      <c r="Z82">
        <v>2854.4172760101328</v>
      </c>
      <c r="AA82">
        <v>2963.7854415783249</v>
      </c>
      <c r="AB82">
        <v>3310.582321061484</v>
      </c>
      <c r="AC82">
        <v>3323.8999079526393</v>
      </c>
      <c r="AD82">
        <v>3398.8210019109702</v>
      </c>
      <c r="AE82">
        <v>3367.4725353117424</v>
      </c>
      <c r="AF82">
        <v>3375.3199389507731</v>
      </c>
      <c r="AG82">
        <v>3310.4332747284507</v>
      </c>
      <c r="AH82">
        <v>3431.3822301729274</v>
      </c>
      <c r="AI82">
        <v>3392.4906004264194</v>
      </c>
      <c r="AJ82">
        <v>3077.0280838126282</v>
      </c>
      <c r="AK82">
        <v>2652.9193243076415</v>
      </c>
      <c r="AL82">
        <v>2622.3891042454911</v>
      </c>
      <c r="AM82">
        <v>2822.0748348621955</v>
      </c>
      <c r="AN82">
        <v>3243.2916620924361</v>
      </c>
      <c r="AO82">
        <v>3518.3574550702369</v>
      </c>
      <c r="AP82">
        <v>3478.3049841562542</v>
      </c>
      <c r="AQ82">
        <v>3489.2576679794729</v>
      </c>
      <c r="AR82">
        <v>3471.0092082504325</v>
      </c>
      <c r="AS82">
        <v>3472.812120045392</v>
      </c>
      <c r="AT82">
        <v>3324.9645373105768</v>
      </c>
      <c r="AU82">
        <v>3465.3884132304829</v>
      </c>
      <c r="AV82">
        <v>3551.6323805227798</v>
      </c>
      <c r="AW82">
        <v>3234.3387754592959</v>
      </c>
      <c r="AX82">
        <v>3210.5836419256157</v>
      </c>
      <c r="AY82">
        <v>3285.9619997659729</v>
      </c>
      <c r="AZ82">
        <v>3493.3945313386757</v>
      </c>
      <c r="BA82">
        <v>3446.8023914411579</v>
      </c>
      <c r="BB82">
        <v>3475.0751251241113</v>
      </c>
      <c r="BC82">
        <v>3377.7453718664883</v>
      </c>
      <c r="BD82">
        <v>3519.2804885074024</v>
      </c>
      <c r="BE82">
        <v>3512.8572338320159</v>
      </c>
      <c r="BF82">
        <v>3515.5933423981469</v>
      </c>
      <c r="BG82">
        <v>3577.1416110775212</v>
      </c>
      <c r="BH82">
        <v>3511.5754129599623</v>
      </c>
      <c r="BI82">
        <v>3396.7077130687812</v>
      </c>
      <c r="BJ82">
        <v>3138.1459429132478</v>
      </c>
      <c r="BK82">
        <v>3165.0796034845298</v>
      </c>
      <c r="BL82">
        <v>2485.778080636002</v>
      </c>
      <c r="BM82">
        <v>2576.5763390015459</v>
      </c>
      <c r="BN82">
        <v>2858.2052101915115</v>
      </c>
      <c r="BO82">
        <v>2908.1244149434087</v>
      </c>
      <c r="BP82">
        <v>3004.4041032907726</v>
      </c>
      <c r="BQ82">
        <v>2984.5294599018007</v>
      </c>
      <c r="BR82">
        <v>3102.4677055566949</v>
      </c>
      <c r="BS82">
        <v>3324.4665576260295</v>
      </c>
      <c r="BT82">
        <v>3265.0219894188231</v>
      </c>
      <c r="BU82">
        <v>3126.4052461775846</v>
      </c>
      <c r="BV82">
        <v>2812.8957612848321</v>
      </c>
      <c r="BW82">
        <v>2895.3521791930916</v>
      </c>
      <c r="BX82">
        <v>2813.4664836180268</v>
      </c>
      <c r="BY82">
        <v>3416.7809898762653</v>
      </c>
      <c r="BZ82">
        <v>3211.7201945239485</v>
      </c>
      <c r="CA82">
        <v>3288.2382316222365</v>
      </c>
      <c r="CB82">
        <v>3131.619519572233</v>
      </c>
      <c r="CC82">
        <v>3255.4070962321462</v>
      </c>
      <c r="CD82">
        <v>3266.7928366100305</v>
      </c>
      <c r="CE82">
        <v>3244.8173341114107</v>
      </c>
      <c r="CF82">
        <v>3152.5717408906885</v>
      </c>
      <c r="CG82">
        <v>3025.5996378424911</v>
      </c>
      <c r="CH82">
        <v>2919.2221587558961</v>
      </c>
      <c r="CI82">
        <v>2995.3489277451499</v>
      </c>
      <c r="CJ82">
        <v>2892.7510909919883</v>
      </c>
      <c r="CK82">
        <v>2985.8908243682763</v>
      </c>
      <c r="CL82">
        <v>3186.9071019296489</v>
      </c>
      <c r="CM82">
        <v>3084.1636326566277</v>
      </c>
      <c r="CN82">
        <v>3097.0243084046415</v>
      </c>
      <c r="CO82">
        <v>3224.6166262001984</v>
      </c>
      <c r="CP82">
        <v>3266.1800912160797</v>
      </c>
      <c r="CQ82">
        <v>3145.8980242286525</v>
      </c>
      <c r="CR82">
        <v>3202.4946693483753</v>
      </c>
      <c r="CS82">
        <v>2988.2649018232819</v>
      </c>
      <c r="CT82">
        <v>2948.9773679798827</v>
      </c>
      <c r="CU82">
        <v>2873.5317285203655</v>
      </c>
      <c r="CV82">
        <v>3016.5620330012453</v>
      </c>
      <c r="CW82">
        <v>3238.5268583830712</v>
      </c>
      <c r="CX82">
        <v>3273.5107794163341</v>
      </c>
      <c r="CY82">
        <v>3464.0069080274302</v>
      </c>
      <c r="CZ82">
        <v>3312.8082924808396</v>
      </c>
      <c r="DA82">
        <v>3135.9867917690171</v>
      </c>
      <c r="DB82">
        <v>3116.411893291749</v>
      </c>
      <c r="DC82">
        <v>3093.4845440494591</v>
      </c>
      <c r="DD82">
        <v>3055.33858539218</v>
      </c>
      <c r="DE82">
        <v>3137.2775899377875</v>
      </c>
      <c r="DF82">
        <v>2749.1334642183469</v>
      </c>
      <c r="DG82">
        <v>2722.1919431279621</v>
      </c>
      <c r="DH82">
        <v>2597.114747436859</v>
      </c>
      <c r="DI82">
        <v>3197.5277685144806</v>
      </c>
      <c r="DJ82">
        <v>3077.8846241718074</v>
      </c>
      <c r="DK82">
        <v>3136.582983867921</v>
      </c>
      <c r="DL82">
        <v>3176.3352700834253</v>
      </c>
      <c r="DM82">
        <v>3165.2343281450808</v>
      </c>
      <c r="DN82">
        <v>3153.9583149342047</v>
      </c>
      <c r="DO82">
        <v>2886.6794440800268</v>
      </c>
      <c r="DP82">
        <v>2955.4394305969727</v>
      </c>
      <c r="DQ82">
        <v>3042.3951630265769</v>
      </c>
      <c r="DR82">
        <v>2844.5823967406577</v>
      </c>
      <c r="DS82">
        <v>2729.173324914394</v>
      </c>
      <c r="DT82">
        <v>2714.1680168016801</v>
      </c>
      <c r="DU82">
        <v>3243.7719949046009</v>
      </c>
      <c r="DV82">
        <v>3261.748642402416</v>
      </c>
      <c r="DW82">
        <v>3240.860488721235</v>
      </c>
      <c r="DX82">
        <v>3278.4566002868487</v>
      </c>
      <c r="DY82">
        <v>3368.0620835016152</v>
      </c>
      <c r="DZ82">
        <v>3306.4818461709147</v>
      </c>
      <c r="EA82">
        <v>3099.0911388140162</v>
      </c>
      <c r="EB82">
        <v>3018.9680172768412</v>
      </c>
      <c r="EC82">
        <v>2847.6518894912679</v>
      </c>
      <c r="ED82">
        <v>2756.7927049391692</v>
      </c>
      <c r="EE82">
        <v>3024.6340551617195</v>
      </c>
      <c r="EF82">
        <v>2842.345767575323</v>
      </c>
      <c r="EG82">
        <v>3296.2657381389818</v>
      </c>
      <c r="EH82">
        <v>3309.4118157800076</v>
      </c>
      <c r="EI82">
        <v>3293.2551184878316</v>
      </c>
      <c r="EJ82">
        <v>3285.7835321916828</v>
      </c>
      <c r="EK82">
        <v>3274.9856264421896</v>
      </c>
      <c r="EL82">
        <v>3256.4805508773834</v>
      </c>
      <c r="EM82">
        <v>3119.9431104599007</v>
      </c>
      <c r="EN82">
        <v>2987.1460718380476</v>
      </c>
      <c r="EO82">
        <v>2879.5661981787184</v>
      </c>
      <c r="EP82">
        <v>2805.5617142557394</v>
      </c>
      <c r="EQ82">
        <v>2820.7328343898153</v>
      </c>
      <c r="ER82">
        <v>2886.5344420081447</v>
      </c>
      <c r="ES82">
        <v>3599.6869961354387</v>
      </c>
      <c r="ET82">
        <v>3505.1590614467204</v>
      </c>
      <c r="EU82">
        <v>3347.571817100119</v>
      </c>
      <c r="EV82">
        <v>3198.2019408433353</v>
      </c>
      <c r="EW82">
        <v>3226.6852670688122</v>
      </c>
      <c r="EX82">
        <v>3086.5697735100721</v>
      </c>
      <c r="EY82">
        <v>3147.7003577487644</v>
      </c>
      <c r="EZ82">
        <v>2725.1169452427771</v>
      </c>
      <c r="FA82">
        <v>2679.8119855259538</v>
      </c>
      <c r="FB82">
        <v>2998.6657408175111</v>
      </c>
      <c r="FC82">
        <v>2932.7684971098265</v>
      </c>
      <c r="FD82">
        <v>3084.0607366468271</v>
      </c>
      <c r="FE82">
        <v>3158.9705555650489</v>
      </c>
      <c r="FF82">
        <v>3059.6571737832187</v>
      </c>
      <c r="FG82">
        <v>3162.2566304108054</v>
      </c>
      <c r="FH82">
        <v>3214.692354409879</v>
      </c>
      <c r="FI82">
        <v>3241.0948013431062</v>
      </c>
      <c r="FJ82">
        <v>3262.5528514509992</v>
      </c>
      <c r="FK82">
        <v>3467.2618585728696</v>
      </c>
      <c r="FL82">
        <v>3245.8315166409029</v>
      </c>
      <c r="FM82">
        <v>3352.4748731278623</v>
      </c>
      <c r="FN82">
        <v>3298.3779492627573</v>
      </c>
      <c r="FO82">
        <v>3331.5683031962481</v>
      </c>
      <c r="FP82">
        <v>3581.5447588187258</v>
      </c>
      <c r="FQ82">
        <v>3479.5826186392223</v>
      </c>
      <c r="FR82">
        <v>3369.3055917339589</v>
      </c>
      <c r="FS82">
        <v>3379.4775096148487</v>
      </c>
      <c r="FT82">
        <v>3384.3825656884446</v>
      </c>
      <c r="FU82">
        <v>3425.8601981203965</v>
      </c>
      <c r="FV82">
        <v>3446.6403956194677</v>
      </c>
      <c r="FW82">
        <v>3517.0456602140384</v>
      </c>
      <c r="FX82">
        <v>3612.0243511503581</v>
      </c>
      <c r="FY82">
        <v>3516.1221513131804</v>
      </c>
      <c r="FZ82">
        <v>3354.9164972314929</v>
      </c>
      <c r="GA82">
        <v>3132.6224675742315</v>
      </c>
      <c r="GB82">
        <v>3209.9433036477722</v>
      </c>
      <c r="GC82">
        <v>3375.9094930750116</v>
      </c>
      <c r="GD82">
        <v>3289.0599809772912</v>
      </c>
      <c r="GE82">
        <v>3320.435263477113</v>
      </c>
      <c r="GF82">
        <v>3320.8724968402503</v>
      </c>
      <c r="GG82">
        <v>3275.8720874542014</v>
      </c>
      <c r="GH82">
        <v>3308.0378962630989</v>
      </c>
      <c r="GI82">
        <v>3432.049828799898</v>
      </c>
      <c r="GJ82">
        <v>3348.5564044629755</v>
      </c>
      <c r="GK82">
        <v>3239.0909030447328</v>
      </c>
      <c r="GL82">
        <v>3316.5347821994214</v>
      </c>
      <c r="GM82">
        <v>3348.2479135797776</v>
      </c>
      <c r="GN82">
        <v>3353.7039511782264</v>
      </c>
      <c r="GO82">
        <v>3446.8051732766171</v>
      </c>
      <c r="GP82">
        <v>3414.7260373746203</v>
      </c>
      <c r="GQ82">
        <v>3407.7037794883454</v>
      </c>
      <c r="GR82">
        <v>3470.6937601416139</v>
      </c>
      <c r="GS82">
        <v>3440.1502169413261</v>
      </c>
      <c r="GT82">
        <v>3453.1399778470204</v>
      </c>
      <c r="GU82">
        <v>3737.9291906241742</v>
      </c>
      <c r="GV82">
        <v>3480.4630112403147</v>
      </c>
      <c r="GW82">
        <v>3387.7119731824641</v>
      </c>
      <c r="GX82">
        <v>3575.5758645253209</v>
      </c>
      <c r="GY82">
        <v>4234.8663858923201</v>
      </c>
      <c r="GZ82">
        <v>3546.8092225109904</v>
      </c>
      <c r="HA82">
        <v>3578.4913096200485</v>
      </c>
      <c r="HB82">
        <v>3791.712070723398</v>
      </c>
      <c r="HC82">
        <v>3914.9021385093806</v>
      </c>
      <c r="HD82">
        <v>3856.1694563338788</v>
      </c>
      <c r="HE82">
        <v>3796.3541666666665</v>
      </c>
      <c r="HF82">
        <v>3800.4054775031127</v>
      </c>
      <c r="HG82">
        <v>3794.939500116795</v>
      </c>
      <c r="HH82">
        <v>3615.4247291149986</v>
      </c>
      <c r="HI82">
        <v>3546.4246586011741</v>
      </c>
      <c r="HJ82">
        <v>3725.0017533752471</v>
      </c>
      <c r="HK82">
        <v>3685.9703531944842</v>
      </c>
      <c r="HL82">
        <v>3770.5147165434246</v>
      </c>
      <c r="HM82">
        <v>3704.9702179282604</v>
      </c>
      <c r="HN82">
        <v>3784.5532730048189</v>
      </c>
      <c r="HO82">
        <v>3741.3611207194745</v>
      </c>
      <c r="HP82">
        <v>3859.5411204481788</v>
      </c>
      <c r="HQ82">
        <v>3912.1887154918886</v>
      </c>
      <c r="HR82">
        <v>3931.1691780182873</v>
      </c>
      <c r="HS82">
        <v>3926.4928831731281</v>
      </c>
      <c r="HT82">
        <v>3530.7562761394956</v>
      </c>
      <c r="HU82">
        <v>3567.9064811269423</v>
      </c>
      <c r="HV82">
        <v>4272.1579885171259</v>
      </c>
      <c r="HW82">
        <v>3719.0080523402112</v>
      </c>
      <c r="HX82">
        <v>3815.6266889206804</v>
      </c>
      <c r="HY82">
        <v>3564.0780866998011</v>
      </c>
      <c r="HZ82">
        <v>3588.5450120670362</v>
      </c>
      <c r="IA82">
        <v>3580.4149744261986</v>
      </c>
      <c r="IB82">
        <v>3650.388191996683</v>
      </c>
      <c r="IC82">
        <v>3695.1313367279936</v>
      </c>
      <c r="ID82">
        <v>3710.8104350491535</v>
      </c>
      <c r="IE82">
        <v>3612.6275880906851</v>
      </c>
      <c r="IF82">
        <v>3654.298176635376</v>
      </c>
      <c r="IG82">
        <v>3922.7411373407967</v>
      </c>
      <c r="IH82">
        <v>3910.589062959385</v>
      </c>
      <c r="II82">
        <v>3905.1955007315337</v>
      </c>
      <c r="IJ82">
        <v>3837.4648959566912</v>
      </c>
      <c r="IK82">
        <v>3820.5100752487251</v>
      </c>
      <c r="IL82">
        <v>3725.7900937322961</v>
      </c>
      <c r="IM82">
        <v>3818.26307988191</v>
      </c>
      <c r="IN82">
        <v>3714.6281781023918</v>
      </c>
      <c r="IO82">
        <v>3716.4626484432129</v>
      </c>
      <c r="IP82">
        <v>3874.3589283024116</v>
      </c>
      <c r="IQ82">
        <v>4080.3247302041345</v>
      </c>
      <c r="IR82">
        <v>4151.7286250939151</v>
      </c>
      <c r="IS82">
        <v>4013.8848312911209</v>
      </c>
      <c r="IT82">
        <v>3729.324190521229</v>
      </c>
      <c r="IU82">
        <v>3594.5078892712113</v>
      </c>
      <c r="IV82">
        <v>4088.4768713954459</v>
      </c>
      <c r="IW82">
        <v>3692.8278453866892</v>
      </c>
      <c r="IX82">
        <v>3674.6271663696007</v>
      </c>
      <c r="IY82">
        <v>3689.7342921158961</v>
      </c>
      <c r="IZ82">
        <v>3832.9457829575927</v>
      </c>
      <c r="JA82">
        <v>3593.602294921875</v>
      </c>
      <c r="JB82">
        <v>3553.5223904977479</v>
      </c>
      <c r="JC82">
        <v>4012.1556314678992</v>
      </c>
      <c r="JD82">
        <v>3985.0109190634994</v>
      </c>
      <c r="JE82">
        <v>3751.2310986078646</v>
      </c>
      <c r="JF82">
        <v>3346.1704324495422</v>
      </c>
      <c r="JG82">
        <v>3262.3997532387416</v>
      </c>
      <c r="JH82">
        <v>3714.602808756712</v>
      </c>
      <c r="JI82">
        <v>3444.0000728544364</v>
      </c>
      <c r="JJ82">
        <v>3238.20673763377</v>
      </c>
      <c r="JK82">
        <v>3462.9656577079754</v>
      </c>
      <c r="JL82">
        <v>3513.1387274467238</v>
      </c>
      <c r="JM82">
        <v>3505.9062905317769</v>
      </c>
      <c r="JN82">
        <v>3418.7831987750551</v>
      </c>
      <c r="JO82">
        <v>3440.5277247830636</v>
      </c>
      <c r="JP82">
        <v>3474.1743881118882</v>
      </c>
      <c r="JQ82">
        <v>3196.5901105493185</v>
      </c>
      <c r="JR82">
        <v>3004.9490375618234</v>
      </c>
      <c r="JS82">
        <v>2876.472974174334</v>
      </c>
      <c r="JT82">
        <v>2978.8776510655866</v>
      </c>
      <c r="JU82">
        <v>3168.8342779862933</v>
      </c>
      <c r="JV82">
        <v>3158.789367929061</v>
      </c>
      <c r="JW82">
        <v>3331.2455141058226</v>
      </c>
      <c r="JX82">
        <v>3452.5013396030404</v>
      </c>
      <c r="JY82">
        <v>3444.2630359212053</v>
      </c>
      <c r="JZ82">
        <v>3463.897286133365</v>
      </c>
      <c r="KA82">
        <v>4035.0532007170532</v>
      </c>
      <c r="KB82">
        <v>3364.0102907708178</v>
      </c>
      <c r="KC82">
        <v>2932.6773628233018</v>
      </c>
      <c r="KD82">
        <v>3116.4318012984077</v>
      </c>
      <c r="KE82">
        <v>2873.3834439033953</v>
      </c>
      <c r="KF82">
        <v>3172.0871641365547</v>
      </c>
      <c r="KG82">
        <v>3648.2385287136044</v>
      </c>
      <c r="KH82">
        <v>3305.3101181277671</v>
      </c>
      <c r="KI82">
        <v>3478.7992942998208</v>
      </c>
      <c r="KJ82">
        <v>3579.2508347005978</v>
      </c>
      <c r="KK82">
        <v>3689.8283247514205</v>
      </c>
      <c r="KL82">
        <v>3766.4337550647269</v>
      </c>
      <c r="KM82">
        <v>3615.535732978421</v>
      </c>
      <c r="KN82">
        <v>3643.965372745171</v>
      </c>
      <c r="KO82">
        <v>3500.9934060471369</v>
      </c>
      <c r="KP82">
        <f t="shared" si="1"/>
        <v>3330.5566104453551</v>
      </c>
    </row>
    <row r="83" spans="1:302" x14ac:dyDescent="0.25">
      <c r="A83" t="s">
        <v>686</v>
      </c>
      <c r="B83">
        <v>3200.3132029392236</v>
      </c>
      <c r="C83">
        <v>2731.1050281102648</v>
      </c>
      <c r="D83">
        <v>2656.9281808405976</v>
      </c>
      <c r="E83">
        <v>3018.081125797713</v>
      </c>
      <c r="F83">
        <v>3375.7968104263555</v>
      </c>
      <c r="G83">
        <v>3407.4061279881562</v>
      </c>
      <c r="H83">
        <v>3440.7640989837873</v>
      </c>
      <c r="I83">
        <v>3345.9536538306938</v>
      </c>
      <c r="J83">
        <v>3418.129536380226</v>
      </c>
      <c r="K83">
        <v>3270.7768393955957</v>
      </c>
      <c r="L83">
        <v>3263.7017867628556</v>
      </c>
      <c r="M83">
        <v>3009.6230199128559</v>
      </c>
      <c r="N83">
        <v>3153.3319671291265</v>
      </c>
      <c r="O83">
        <v>3315.9464764713202</v>
      </c>
      <c r="P83">
        <v>3161.0816247795415</v>
      </c>
      <c r="Q83">
        <v>3286.9962897548953</v>
      </c>
      <c r="R83">
        <v>3361.273752598162</v>
      </c>
      <c r="S83">
        <v>3217.1178911428997</v>
      </c>
      <c r="T83">
        <v>3147.6647544901998</v>
      </c>
      <c r="U83">
        <v>3223.5495985659463</v>
      </c>
      <c r="V83">
        <v>3169.249027288849</v>
      </c>
      <c r="W83">
        <v>3104.530158256196</v>
      </c>
      <c r="X83">
        <v>2719.9163696743885</v>
      </c>
      <c r="Y83">
        <v>2661.3773211290945</v>
      </c>
      <c r="Z83">
        <v>2854.4172760101328</v>
      </c>
      <c r="AA83">
        <v>2963.7854415783249</v>
      </c>
      <c r="AB83">
        <v>3310.582321061484</v>
      </c>
      <c r="AC83">
        <v>3323.8999079526393</v>
      </c>
      <c r="AD83">
        <v>3398.8210019109702</v>
      </c>
      <c r="AE83">
        <v>3367.4725353117424</v>
      </c>
      <c r="AF83">
        <v>3375.3199389507731</v>
      </c>
      <c r="AG83">
        <v>3310.4332747284507</v>
      </c>
      <c r="AH83">
        <v>3431.3822301729274</v>
      </c>
      <c r="AI83">
        <v>3392.4906004264194</v>
      </c>
      <c r="AJ83">
        <v>3077.0280838126282</v>
      </c>
      <c r="AK83">
        <v>2652.9193243076415</v>
      </c>
      <c r="AL83">
        <v>2622.3891042454911</v>
      </c>
      <c r="AM83">
        <v>2822.0748348621955</v>
      </c>
      <c r="AN83">
        <v>3243.2916620924361</v>
      </c>
      <c r="AO83">
        <v>3518.3574550702369</v>
      </c>
      <c r="AP83">
        <v>3478.3049841562542</v>
      </c>
      <c r="AQ83">
        <v>3489.2576679794729</v>
      </c>
      <c r="AR83">
        <v>3471.0092082504325</v>
      </c>
      <c r="AS83">
        <v>3472.812120045392</v>
      </c>
      <c r="AT83">
        <v>3324.9645373105768</v>
      </c>
      <c r="AU83">
        <v>3465.3884132304829</v>
      </c>
      <c r="AV83">
        <v>3551.6323805227798</v>
      </c>
      <c r="AW83">
        <v>3234.3387754592959</v>
      </c>
      <c r="AX83">
        <v>3210.5836419256157</v>
      </c>
      <c r="AY83">
        <v>3285.9619997659729</v>
      </c>
      <c r="AZ83">
        <v>3493.3945313386757</v>
      </c>
      <c r="BA83">
        <v>3446.8023914411579</v>
      </c>
      <c r="BB83">
        <v>3475.0751251241113</v>
      </c>
      <c r="BC83">
        <v>3377.7453718664883</v>
      </c>
      <c r="BD83">
        <v>3519.2804885074024</v>
      </c>
      <c r="BE83">
        <v>3512.8572338320159</v>
      </c>
      <c r="BF83">
        <v>3515.5933423981469</v>
      </c>
      <c r="BG83">
        <v>3577.1416110775212</v>
      </c>
      <c r="BH83">
        <v>3511.5754129599623</v>
      </c>
      <c r="BI83">
        <v>3396.7077130687812</v>
      </c>
      <c r="BJ83">
        <v>3138.1459429132478</v>
      </c>
      <c r="BK83">
        <v>3165.0796034845298</v>
      </c>
      <c r="BL83">
        <v>2485.778080636002</v>
      </c>
      <c r="BM83">
        <v>2576.5763390015459</v>
      </c>
      <c r="BN83">
        <v>2858.2052101915115</v>
      </c>
      <c r="BO83">
        <v>2908.1244149434087</v>
      </c>
      <c r="BP83">
        <v>3004.4041032907726</v>
      </c>
      <c r="BQ83">
        <v>2984.5294599018007</v>
      </c>
      <c r="BR83">
        <v>3102.4677055566949</v>
      </c>
      <c r="BS83">
        <v>3324.4665576260295</v>
      </c>
      <c r="BT83">
        <v>3265.0219894188231</v>
      </c>
      <c r="BU83">
        <v>3126.4052461775846</v>
      </c>
      <c r="BV83">
        <v>2812.8957612848321</v>
      </c>
      <c r="BW83">
        <v>2895.3521791930916</v>
      </c>
      <c r="BX83">
        <v>2813.4664836180268</v>
      </c>
      <c r="BY83">
        <v>3416.7809898762653</v>
      </c>
      <c r="BZ83">
        <v>3211.7201945239485</v>
      </c>
      <c r="CA83">
        <v>3288.2382316222365</v>
      </c>
      <c r="CB83">
        <v>3131.619519572233</v>
      </c>
      <c r="CC83">
        <v>3255.4070962321462</v>
      </c>
      <c r="CD83">
        <v>3266.7928366100305</v>
      </c>
      <c r="CE83">
        <v>3244.8173341114107</v>
      </c>
      <c r="CF83">
        <v>3152.5717408906885</v>
      </c>
      <c r="CG83">
        <v>3025.5996378424911</v>
      </c>
      <c r="CH83">
        <v>2919.2221587558961</v>
      </c>
      <c r="CI83">
        <v>2995.3489277451499</v>
      </c>
      <c r="CJ83">
        <v>2892.7510909919883</v>
      </c>
      <c r="CK83">
        <v>2985.8908243682763</v>
      </c>
      <c r="CL83">
        <v>3186.9071019296489</v>
      </c>
      <c r="CM83">
        <v>3084.1636326566277</v>
      </c>
      <c r="CN83">
        <v>3097.0243084046415</v>
      </c>
      <c r="CO83">
        <v>3224.6166262001984</v>
      </c>
      <c r="CP83">
        <v>3266.1800912160797</v>
      </c>
      <c r="CQ83">
        <v>3145.8980242286525</v>
      </c>
      <c r="CR83">
        <v>3202.4946693483753</v>
      </c>
      <c r="CS83">
        <v>2988.2649018232819</v>
      </c>
      <c r="CT83">
        <v>2948.9773679798827</v>
      </c>
      <c r="CU83">
        <v>2873.5317285203655</v>
      </c>
      <c r="CV83">
        <v>3016.5620330012453</v>
      </c>
      <c r="CW83">
        <v>3238.5268583830712</v>
      </c>
      <c r="CX83">
        <v>3273.5107794163341</v>
      </c>
      <c r="CY83">
        <v>3464.0069080274302</v>
      </c>
      <c r="CZ83">
        <v>3312.8082924808396</v>
      </c>
      <c r="DA83">
        <v>3135.9867917690171</v>
      </c>
      <c r="DB83">
        <v>3116.411893291749</v>
      </c>
      <c r="DC83">
        <v>3093.4845440494591</v>
      </c>
      <c r="DD83">
        <v>3055.33858539218</v>
      </c>
      <c r="DE83">
        <v>3137.2775899377875</v>
      </c>
      <c r="DF83">
        <v>2749.1334642183469</v>
      </c>
      <c r="DG83">
        <v>2722.1919431279621</v>
      </c>
      <c r="DH83">
        <v>2597.114747436859</v>
      </c>
      <c r="DI83">
        <v>3197.5277685144806</v>
      </c>
      <c r="DJ83">
        <v>3077.8846241718074</v>
      </c>
      <c r="DK83">
        <v>3136.582983867921</v>
      </c>
      <c r="DL83">
        <v>3176.3352700834253</v>
      </c>
      <c r="DM83">
        <v>3165.2343281450808</v>
      </c>
      <c r="DN83">
        <v>3153.9583149342047</v>
      </c>
      <c r="DO83">
        <v>2886.6794440800268</v>
      </c>
      <c r="DP83">
        <v>2955.4394305969727</v>
      </c>
      <c r="DQ83">
        <v>3042.3951630265769</v>
      </c>
      <c r="DR83">
        <v>2844.5823967406577</v>
      </c>
      <c r="DS83">
        <v>2729.173324914394</v>
      </c>
      <c r="DT83">
        <v>2714.1680168016801</v>
      </c>
      <c r="DU83">
        <v>3243.7719949046009</v>
      </c>
      <c r="DV83">
        <v>3261.748642402416</v>
      </c>
      <c r="DW83">
        <v>3240.860488721235</v>
      </c>
      <c r="DX83">
        <v>3278.4566002868487</v>
      </c>
      <c r="DY83">
        <v>3368.0620835016152</v>
      </c>
      <c r="DZ83">
        <v>3306.4818461709147</v>
      </c>
      <c r="EA83">
        <v>3099.0911388140162</v>
      </c>
      <c r="EB83">
        <v>3018.9680172768412</v>
      </c>
      <c r="EC83">
        <v>2847.6518894912679</v>
      </c>
      <c r="ED83">
        <v>2756.7927049391692</v>
      </c>
      <c r="EE83">
        <v>3024.6340551617195</v>
      </c>
      <c r="EF83">
        <v>2842.345767575323</v>
      </c>
      <c r="EG83">
        <v>3296.2657381389818</v>
      </c>
      <c r="EH83">
        <v>3309.4118157800076</v>
      </c>
      <c r="EI83">
        <v>3293.2551184878316</v>
      </c>
      <c r="EJ83">
        <v>3285.7835321916828</v>
      </c>
      <c r="EK83">
        <v>3274.9856264421896</v>
      </c>
      <c r="EL83">
        <v>3256.4805508773834</v>
      </c>
      <c r="EM83">
        <v>3119.9431104599007</v>
      </c>
      <c r="EN83">
        <v>2987.1460718380476</v>
      </c>
      <c r="EO83">
        <v>2879.5661981787184</v>
      </c>
      <c r="EP83">
        <v>2805.5617142557394</v>
      </c>
      <c r="EQ83">
        <v>2820.7328343898153</v>
      </c>
      <c r="ER83">
        <v>2886.5344420081447</v>
      </c>
      <c r="ES83">
        <v>3599.6869961354387</v>
      </c>
      <c r="ET83">
        <v>3505.1590614467204</v>
      </c>
      <c r="EU83">
        <v>3347.571817100119</v>
      </c>
      <c r="EV83">
        <v>3198.2019408433353</v>
      </c>
      <c r="EW83">
        <v>3226.6852670688122</v>
      </c>
      <c r="EX83">
        <v>3086.5697735100721</v>
      </c>
      <c r="EY83">
        <v>3147.7003577487644</v>
      </c>
      <c r="EZ83">
        <v>2725.1169452427771</v>
      </c>
      <c r="FA83">
        <v>2679.8119855259538</v>
      </c>
      <c r="FB83">
        <v>2998.6657408175111</v>
      </c>
      <c r="FC83">
        <v>2932.7684971098265</v>
      </c>
      <c r="FD83">
        <v>3084.0607366468271</v>
      </c>
      <c r="FE83">
        <v>3158.9705555650489</v>
      </c>
      <c r="FF83">
        <v>3059.6571737832187</v>
      </c>
      <c r="FG83">
        <v>3162.2566304108054</v>
      </c>
      <c r="FH83">
        <v>3214.692354409879</v>
      </c>
      <c r="FI83">
        <v>3241.0948013431062</v>
      </c>
      <c r="FJ83">
        <v>3262.5528514509992</v>
      </c>
      <c r="FK83">
        <v>3467.2618585728696</v>
      </c>
      <c r="FL83">
        <v>3245.8315166409029</v>
      </c>
      <c r="FM83">
        <v>3352.4748731278623</v>
      </c>
      <c r="FN83">
        <v>3298.3779492627573</v>
      </c>
      <c r="FO83">
        <v>3331.5683031962481</v>
      </c>
      <c r="FP83">
        <v>3581.5447588187258</v>
      </c>
      <c r="FQ83">
        <v>3479.5826186392223</v>
      </c>
      <c r="FR83">
        <v>3369.3055917339589</v>
      </c>
      <c r="FS83">
        <v>3379.4775096148487</v>
      </c>
      <c r="FT83">
        <v>3384.3825656884446</v>
      </c>
      <c r="FU83">
        <v>3425.8601981203965</v>
      </c>
      <c r="FV83">
        <v>3446.6403956194677</v>
      </c>
      <c r="FW83">
        <v>3517.0456602140384</v>
      </c>
      <c r="FX83">
        <v>3612.0243511503581</v>
      </c>
      <c r="FY83">
        <v>3516.1221513131804</v>
      </c>
      <c r="FZ83">
        <v>3354.9164972314929</v>
      </c>
      <c r="GA83">
        <v>3132.6224675742315</v>
      </c>
      <c r="GB83">
        <v>3209.9433036477722</v>
      </c>
      <c r="GC83">
        <v>3375.9094930750116</v>
      </c>
      <c r="GD83">
        <v>3289.0599809772912</v>
      </c>
      <c r="GE83">
        <v>3320.435263477113</v>
      </c>
      <c r="GF83">
        <v>3320.8724968402503</v>
      </c>
      <c r="GG83">
        <v>3275.8720874542014</v>
      </c>
      <c r="GH83">
        <v>3308.0378962630989</v>
      </c>
      <c r="GI83">
        <v>3432.049828799898</v>
      </c>
      <c r="GJ83">
        <v>3348.5564044629755</v>
      </c>
      <c r="GK83">
        <v>3239.0909030447328</v>
      </c>
      <c r="GL83">
        <v>3316.5347821994214</v>
      </c>
      <c r="GM83">
        <v>3348.2479135797776</v>
      </c>
      <c r="GN83">
        <v>3353.7039511782264</v>
      </c>
      <c r="GO83">
        <v>3446.8051732766171</v>
      </c>
      <c r="GP83">
        <v>3414.7260373746203</v>
      </c>
      <c r="GQ83">
        <v>3407.7037794883454</v>
      </c>
      <c r="GR83">
        <v>3470.6937601416139</v>
      </c>
      <c r="GS83">
        <v>3440.1502169413261</v>
      </c>
      <c r="GT83">
        <v>3453.1399778470204</v>
      </c>
      <c r="GU83">
        <v>3737.9291906241742</v>
      </c>
      <c r="GV83">
        <v>3480.4630112403147</v>
      </c>
      <c r="GW83">
        <v>3387.7119731824641</v>
      </c>
      <c r="GX83">
        <v>3575.5758645253209</v>
      </c>
      <c r="GY83">
        <v>4234.8663858923201</v>
      </c>
      <c r="GZ83">
        <v>3546.8092225109904</v>
      </c>
      <c r="HA83">
        <v>3578.4913096200485</v>
      </c>
      <c r="HB83">
        <v>3791.712070723398</v>
      </c>
      <c r="HC83">
        <v>3914.9021385093806</v>
      </c>
      <c r="HD83">
        <v>3856.1694563338788</v>
      </c>
      <c r="HE83">
        <v>3796.3541666666665</v>
      </c>
      <c r="HF83">
        <v>3800.4054775031127</v>
      </c>
      <c r="HG83">
        <v>3794.939500116795</v>
      </c>
      <c r="HH83">
        <v>3615.4247291149986</v>
      </c>
      <c r="HI83">
        <v>3546.4246586011741</v>
      </c>
      <c r="HJ83">
        <v>3725.0017533752471</v>
      </c>
      <c r="HK83">
        <v>3685.9703531944842</v>
      </c>
      <c r="HL83">
        <v>3770.5147165434246</v>
      </c>
      <c r="HM83">
        <v>3704.9702179282604</v>
      </c>
      <c r="HN83">
        <v>3784.5532730048189</v>
      </c>
      <c r="HO83">
        <v>3741.3611207194745</v>
      </c>
      <c r="HP83">
        <v>3859.5411204481788</v>
      </c>
      <c r="HQ83">
        <v>3912.1887154918886</v>
      </c>
      <c r="HR83">
        <v>3931.1691780182873</v>
      </c>
      <c r="HS83">
        <v>3926.4928831731281</v>
      </c>
      <c r="HT83">
        <v>3530.7562761394956</v>
      </c>
      <c r="HU83">
        <v>3567.9064811269423</v>
      </c>
      <c r="HV83">
        <v>4272.1579885171259</v>
      </c>
      <c r="HW83">
        <v>3719.0080523402112</v>
      </c>
      <c r="HX83">
        <v>3815.6266889206804</v>
      </c>
      <c r="HY83">
        <v>3564.0780866998011</v>
      </c>
      <c r="HZ83">
        <v>3588.5450120670362</v>
      </c>
      <c r="IA83">
        <v>3580.4149744261986</v>
      </c>
      <c r="IB83">
        <v>3650.388191996683</v>
      </c>
      <c r="IC83">
        <v>3695.1313367279936</v>
      </c>
      <c r="ID83">
        <v>3710.8104350491535</v>
      </c>
      <c r="IE83">
        <v>3612.6275880906851</v>
      </c>
      <c r="IF83">
        <v>3654.298176635376</v>
      </c>
      <c r="IG83">
        <v>3922.7411373407967</v>
      </c>
      <c r="IH83">
        <v>3910.589062959385</v>
      </c>
      <c r="II83">
        <v>3905.1955007315337</v>
      </c>
      <c r="IJ83">
        <v>3837.4648959566912</v>
      </c>
      <c r="IK83">
        <v>3820.5100752487251</v>
      </c>
      <c r="IL83">
        <v>3725.7900937322961</v>
      </c>
      <c r="IM83">
        <v>3818.26307988191</v>
      </c>
      <c r="IN83">
        <v>3714.6281781023918</v>
      </c>
      <c r="IO83">
        <v>3716.4626484432129</v>
      </c>
      <c r="IP83">
        <v>3874.3589283024116</v>
      </c>
      <c r="IQ83">
        <v>4080.3247302041345</v>
      </c>
      <c r="IR83">
        <v>4151.7286250939151</v>
      </c>
      <c r="IS83">
        <v>4013.8848312911209</v>
      </c>
      <c r="IT83">
        <v>3729.324190521229</v>
      </c>
      <c r="IU83">
        <v>3594.5078892712113</v>
      </c>
      <c r="IV83">
        <v>4088.4768713954459</v>
      </c>
      <c r="IW83">
        <v>3692.8278453866892</v>
      </c>
      <c r="IX83">
        <v>3674.6271663696007</v>
      </c>
      <c r="IY83">
        <v>3689.7342921158961</v>
      </c>
      <c r="IZ83">
        <v>3832.9457829575927</v>
      </c>
      <c r="JA83">
        <v>3593.602294921875</v>
      </c>
      <c r="JB83">
        <v>3553.5223904977479</v>
      </c>
      <c r="JC83">
        <v>4012.1556314678992</v>
      </c>
      <c r="JD83">
        <v>3985.0109190634994</v>
      </c>
      <c r="JE83">
        <v>3751.2310986078646</v>
      </c>
      <c r="JF83">
        <v>3346.1704324495422</v>
      </c>
      <c r="JG83">
        <v>3262.3997532387416</v>
      </c>
      <c r="JH83">
        <v>3714.602808756712</v>
      </c>
      <c r="JI83">
        <v>3444.0000728544364</v>
      </c>
      <c r="JJ83">
        <v>3238.20673763377</v>
      </c>
      <c r="JK83">
        <v>3462.9656577079754</v>
      </c>
      <c r="JL83">
        <v>3513.1387274467238</v>
      </c>
      <c r="JM83">
        <v>3505.9062905317769</v>
      </c>
      <c r="JN83">
        <v>3418.7831987750551</v>
      </c>
      <c r="JO83">
        <v>3440.5277247830636</v>
      </c>
      <c r="JP83">
        <v>3474.1743881118882</v>
      </c>
      <c r="JQ83">
        <v>3196.5901105493185</v>
      </c>
      <c r="JR83">
        <v>3004.9490375618234</v>
      </c>
      <c r="JS83">
        <v>2876.472974174334</v>
      </c>
      <c r="JT83">
        <v>2978.8776510655866</v>
      </c>
      <c r="JU83">
        <v>3168.8342779862933</v>
      </c>
      <c r="JV83">
        <v>3158.789367929061</v>
      </c>
      <c r="JW83">
        <v>3331.2455141058226</v>
      </c>
      <c r="JX83">
        <v>3452.5013396030404</v>
      </c>
      <c r="JY83">
        <v>3444.2630359212053</v>
      </c>
      <c r="JZ83">
        <v>3463.897286133365</v>
      </c>
      <c r="KA83">
        <v>4035.0532007170532</v>
      </c>
      <c r="KB83">
        <v>3364.0102907708178</v>
      </c>
      <c r="KC83">
        <v>2932.6773628233018</v>
      </c>
      <c r="KD83">
        <v>3116.4318012984077</v>
      </c>
      <c r="KE83">
        <v>2873.3834439033953</v>
      </c>
      <c r="KF83">
        <v>3172.0871641365547</v>
      </c>
      <c r="KG83">
        <v>3648.2385287136044</v>
      </c>
      <c r="KH83">
        <v>3305.3101181277671</v>
      </c>
      <c r="KI83">
        <v>3478.7992942998208</v>
      </c>
      <c r="KJ83">
        <v>3579.2508347005978</v>
      </c>
      <c r="KK83">
        <v>3689.8283247514205</v>
      </c>
      <c r="KL83">
        <v>3766.4337550647269</v>
      </c>
      <c r="KM83">
        <v>3615.535732978421</v>
      </c>
      <c r="KN83">
        <v>3643.965372745171</v>
      </c>
      <c r="KO83">
        <v>3500.9934060471369</v>
      </c>
      <c r="KP83">
        <f t="shared" si="1"/>
        <v>3330.5566104453551</v>
      </c>
    </row>
    <row r="84" spans="1:302" x14ac:dyDescent="0.25">
      <c r="A84" t="s">
        <v>687</v>
      </c>
      <c r="B84">
        <v>3200.3132029392236</v>
      </c>
      <c r="C84">
        <v>2731.1050281102648</v>
      </c>
      <c r="D84">
        <v>2656.9281808405976</v>
      </c>
      <c r="E84">
        <v>3018.081125797713</v>
      </c>
      <c r="F84">
        <v>3375.7968104263555</v>
      </c>
      <c r="G84">
        <v>3407.4061279881562</v>
      </c>
      <c r="H84">
        <v>3440.7640989837873</v>
      </c>
      <c r="I84">
        <v>3345.9536538306938</v>
      </c>
      <c r="J84">
        <v>3418.129536380226</v>
      </c>
      <c r="K84">
        <v>3270.7768393955957</v>
      </c>
      <c r="L84">
        <v>3263.7017867628556</v>
      </c>
      <c r="M84">
        <v>3009.6230199128559</v>
      </c>
      <c r="N84">
        <v>3153.3319671291265</v>
      </c>
      <c r="O84">
        <v>3315.9464764713202</v>
      </c>
      <c r="P84">
        <v>3161.0816247795415</v>
      </c>
      <c r="Q84">
        <v>3286.9962897548953</v>
      </c>
      <c r="R84">
        <v>3361.273752598162</v>
      </c>
      <c r="S84">
        <v>3217.1178911428997</v>
      </c>
      <c r="T84">
        <v>3147.6647544901998</v>
      </c>
      <c r="U84">
        <v>3223.5495985659463</v>
      </c>
      <c r="V84">
        <v>3169.249027288849</v>
      </c>
      <c r="W84">
        <v>3104.530158256196</v>
      </c>
      <c r="X84">
        <v>2719.9163696743885</v>
      </c>
      <c r="Y84">
        <v>2661.3773211290945</v>
      </c>
      <c r="Z84">
        <v>2854.4172760101328</v>
      </c>
      <c r="AA84">
        <v>2963.7854415783249</v>
      </c>
      <c r="AB84">
        <v>3310.582321061484</v>
      </c>
      <c r="AC84">
        <v>3323.8999079526393</v>
      </c>
      <c r="AD84">
        <v>3398.8210019109702</v>
      </c>
      <c r="AE84">
        <v>3367.4725353117424</v>
      </c>
      <c r="AF84">
        <v>3375.3199389507731</v>
      </c>
      <c r="AG84">
        <v>3310.4332747284507</v>
      </c>
      <c r="AH84">
        <v>3431.3822301729274</v>
      </c>
      <c r="AI84">
        <v>3392.4906004264194</v>
      </c>
      <c r="AJ84">
        <v>3077.0280838126282</v>
      </c>
      <c r="AK84">
        <v>2652.9193243076415</v>
      </c>
      <c r="AL84">
        <v>2622.3891042454911</v>
      </c>
      <c r="AM84">
        <v>2822.0748348621955</v>
      </c>
      <c r="AN84">
        <v>3243.2916620924361</v>
      </c>
      <c r="AO84">
        <v>3518.3574550702369</v>
      </c>
      <c r="AP84">
        <v>3478.3049841562542</v>
      </c>
      <c r="AQ84">
        <v>3489.2576679794729</v>
      </c>
      <c r="AR84">
        <v>3471.0092082504325</v>
      </c>
      <c r="AS84">
        <v>3472.812120045392</v>
      </c>
      <c r="AT84">
        <v>3324.9645373105768</v>
      </c>
      <c r="AU84">
        <v>3465.3884132304829</v>
      </c>
      <c r="AV84">
        <v>3551.6323805227798</v>
      </c>
      <c r="AW84">
        <v>3234.3387754592959</v>
      </c>
      <c r="AX84">
        <v>3210.5836419256157</v>
      </c>
      <c r="AY84">
        <v>3285.9619997659729</v>
      </c>
      <c r="AZ84">
        <v>3493.3945313386757</v>
      </c>
      <c r="BA84">
        <v>3446.8023914411579</v>
      </c>
      <c r="BB84">
        <v>3475.0751251241113</v>
      </c>
      <c r="BC84">
        <v>3377.7453718664883</v>
      </c>
      <c r="BD84">
        <v>3519.2804885074024</v>
      </c>
      <c r="BE84">
        <v>3512.8572338320159</v>
      </c>
      <c r="BF84">
        <v>3515.5933423981469</v>
      </c>
      <c r="BG84">
        <v>3577.1416110775212</v>
      </c>
      <c r="BH84">
        <v>3511.5754129599623</v>
      </c>
      <c r="BI84">
        <v>3396.7077130687812</v>
      </c>
      <c r="BJ84">
        <v>3138.1459429132478</v>
      </c>
      <c r="BK84">
        <v>3165.0796034845298</v>
      </c>
      <c r="BL84">
        <v>2485.778080636002</v>
      </c>
      <c r="BM84">
        <v>2576.5763390015459</v>
      </c>
      <c r="BN84">
        <v>2858.2052101915115</v>
      </c>
      <c r="BO84">
        <v>2908.1244149434087</v>
      </c>
      <c r="BP84">
        <v>3004.4041032907726</v>
      </c>
      <c r="BQ84">
        <v>2984.5294599018007</v>
      </c>
      <c r="BR84">
        <v>3102.4677055566949</v>
      </c>
      <c r="BS84">
        <v>3324.4665576260295</v>
      </c>
      <c r="BT84">
        <v>3265.0219894188231</v>
      </c>
      <c r="BU84">
        <v>3126.4052461775846</v>
      </c>
      <c r="BV84">
        <v>2812.8957612848321</v>
      </c>
      <c r="BW84">
        <v>2895.3521791930916</v>
      </c>
      <c r="BX84">
        <v>2813.4664836180268</v>
      </c>
      <c r="BY84">
        <v>3416.7809898762653</v>
      </c>
      <c r="BZ84">
        <v>3211.7201945239485</v>
      </c>
      <c r="CA84">
        <v>3288.2382316222365</v>
      </c>
      <c r="CB84">
        <v>3131.619519572233</v>
      </c>
      <c r="CC84">
        <v>3255.4070962321462</v>
      </c>
      <c r="CD84">
        <v>3266.7928366100305</v>
      </c>
      <c r="CE84">
        <v>3244.8173341114107</v>
      </c>
      <c r="CF84">
        <v>3152.5717408906885</v>
      </c>
      <c r="CG84">
        <v>3025.5996378424911</v>
      </c>
      <c r="CH84">
        <v>2919.2221587558961</v>
      </c>
      <c r="CI84">
        <v>2995.3489277451499</v>
      </c>
      <c r="CJ84">
        <v>2892.7510909919883</v>
      </c>
      <c r="CK84">
        <v>2985.8908243682763</v>
      </c>
      <c r="CL84">
        <v>3186.9071019296489</v>
      </c>
      <c r="CM84">
        <v>3084.1636326566277</v>
      </c>
      <c r="CN84">
        <v>3097.0243084046415</v>
      </c>
      <c r="CO84">
        <v>3224.6166262001984</v>
      </c>
      <c r="CP84">
        <v>3266.1800912160797</v>
      </c>
      <c r="CQ84">
        <v>3145.8980242286525</v>
      </c>
      <c r="CR84">
        <v>3202.4946693483753</v>
      </c>
      <c r="CS84">
        <v>2988.2649018232819</v>
      </c>
      <c r="CT84">
        <v>2948.9773679798827</v>
      </c>
      <c r="CU84">
        <v>2873.5317285203655</v>
      </c>
      <c r="CV84">
        <v>3016.5620330012453</v>
      </c>
      <c r="CW84">
        <v>3238.5268583830712</v>
      </c>
      <c r="CX84">
        <v>3273.5107794163341</v>
      </c>
      <c r="CY84">
        <v>3464.0069080274302</v>
      </c>
      <c r="CZ84">
        <v>3312.8082924808396</v>
      </c>
      <c r="DA84">
        <v>3135.9867917690171</v>
      </c>
      <c r="DB84">
        <v>3116.411893291749</v>
      </c>
      <c r="DC84">
        <v>3093.4845440494591</v>
      </c>
      <c r="DD84">
        <v>3055.33858539218</v>
      </c>
      <c r="DE84">
        <v>3137.2775899377875</v>
      </c>
      <c r="DF84">
        <v>2749.1334642183469</v>
      </c>
      <c r="DG84">
        <v>2722.1919431279621</v>
      </c>
      <c r="DH84">
        <v>2597.114747436859</v>
      </c>
      <c r="DI84">
        <v>3197.5277685144806</v>
      </c>
      <c r="DJ84">
        <v>3077.8846241718074</v>
      </c>
      <c r="DK84">
        <v>3136.582983867921</v>
      </c>
      <c r="DL84">
        <v>3176.3352700834253</v>
      </c>
      <c r="DM84">
        <v>3165.2343281450808</v>
      </c>
      <c r="DN84">
        <v>3153.9583149342047</v>
      </c>
      <c r="DO84">
        <v>2886.6794440800268</v>
      </c>
      <c r="DP84">
        <v>2955.4394305969727</v>
      </c>
      <c r="DQ84">
        <v>3042.3951630265769</v>
      </c>
      <c r="DR84">
        <v>2844.5823967406577</v>
      </c>
      <c r="DS84">
        <v>2729.173324914394</v>
      </c>
      <c r="DT84">
        <v>2714.1680168016801</v>
      </c>
      <c r="DU84">
        <v>3243.7719949046009</v>
      </c>
      <c r="DV84">
        <v>3261.748642402416</v>
      </c>
      <c r="DW84">
        <v>3240.860488721235</v>
      </c>
      <c r="DX84">
        <v>3278.4566002868487</v>
      </c>
      <c r="DY84">
        <v>3368.0620835016152</v>
      </c>
      <c r="DZ84">
        <v>3306.4818461709147</v>
      </c>
      <c r="EA84">
        <v>3099.0911388140162</v>
      </c>
      <c r="EB84">
        <v>3018.9680172768412</v>
      </c>
      <c r="EC84">
        <v>2847.6518894912679</v>
      </c>
      <c r="ED84">
        <v>2756.7927049391692</v>
      </c>
      <c r="EE84">
        <v>3024.6340551617195</v>
      </c>
      <c r="EF84">
        <v>2842.345767575323</v>
      </c>
      <c r="EG84">
        <v>3296.2657381389818</v>
      </c>
      <c r="EH84">
        <v>3309.4118157800076</v>
      </c>
      <c r="EI84">
        <v>3293.2551184878316</v>
      </c>
      <c r="EJ84">
        <v>3285.7835321916828</v>
      </c>
      <c r="EK84">
        <v>3274.9856264421896</v>
      </c>
      <c r="EL84">
        <v>3256.4805508773834</v>
      </c>
      <c r="EM84">
        <v>3119.9431104599007</v>
      </c>
      <c r="EN84">
        <v>2987.1460718380476</v>
      </c>
      <c r="EO84">
        <v>2879.5661981787184</v>
      </c>
      <c r="EP84">
        <v>2805.5617142557394</v>
      </c>
      <c r="EQ84">
        <v>2820.7328343898153</v>
      </c>
      <c r="ER84">
        <v>2886.5344420081447</v>
      </c>
      <c r="ES84">
        <v>3599.6869961354387</v>
      </c>
      <c r="ET84">
        <v>3505.1590614467204</v>
      </c>
      <c r="EU84">
        <v>3347.571817100119</v>
      </c>
      <c r="EV84">
        <v>3198.2019408433353</v>
      </c>
      <c r="EW84">
        <v>3226.6852670688122</v>
      </c>
      <c r="EX84">
        <v>3086.5697735100721</v>
      </c>
      <c r="EY84">
        <v>3147.7003577487644</v>
      </c>
      <c r="EZ84">
        <v>2725.1169452427771</v>
      </c>
      <c r="FA84">
        <v>2679.8119855259538</v>
      </c>
      <c r="FB84">
        <v>2998.6657408175111</v>
      </c>
      <c r="FC84">
        <v>2932.7684971098265</v>
      </c>
      <c r="FD84">
        <v>3084.0607366468271</v>
      </c>
      <c r="FE84">
        <v>3158.9705555650489</v>
      </c>
      <c r="FF84">
        <v>3059.6571737832187</v>
      </c>
      <c r="FG84">
        <v>3162.2566304108054</v>
      </c>
      <c r="FH84">
        <v>3214.692354409879</v>
      </c>
      <c r="FI84">
        <v>3241.0948013431062</v>
      </c>
      <c r="FJ84">
        <v>3262.5528514509992</v>
      </c>
      <c r="FK84">
        <v>3467.2618585728696</v>
      </c>
      <c r="FL84">
        <v>3245.8315166409029</v>
      </c>
      <c r="FM84">
        <v>3352.4748731278623</v>
      </c>
      <c r="FN84">
        <v>3298.3779492627573</v>
      </c>
      <c r="FO84">
        <v>3331.5683031962481</v>
      </c>
      <c r="FP84">
        <v>3581.5447588187258</v>
      </c>
      <c r="FQ84">
        <v>3479.5826186392223</v>
      </c>
      <c r="FR84">
        <v>3369.3055917339589</v>
      </c>
      <c r="FS84">
        <v>3379.4775096148487</v>
      </c>
      <c r="FT84">
        <v>3384.3825656884446</v>
      </c>
      <c r="FU84">
        <v>3425.8601981203965</v>
      </c>
      <c r="FV84">
        <v>3446.6403956194677</v>
      </c>
      <c r="FW84">
        <v>3517.0456602140384</v>
      </c>
      <c r="FX84">
        <v>3612.0243511503581</v>
      </c>
      <c r="FY84">
        <v>3516.1221513131804</v>
      </c>
      <c r="FZ84">
        <v>3354.9164972314929</v>
      </c>
      <c r="GA84">
        <v>3132.6224675742315</v>
      </c>
      <c r="GB84">
        <v>3209.9433036477722</v>
      </c>
      <c r="GC84">
        <v>3375.9094930750116</v>
      </c>
      <c r="GD84">
        <v>3289.0599809772912</v>
      </c>
      <c r="GE84">
        <v>3320.435263477113</v>
      </c>
      <c r="GF84">
        <v>3320.8724968402503</v>
      </c>
      <c r="GG84">
        <v>3275.8720874542014</v>
      </c>
      <c r="GH84">
        <v>3308.0378962630989</v>
      </c>
      <c r="GI84">
        <v>3432.049828799898</v>
      </c>
      <c r="GJ84">
        <v>3348.5564044629755</v>
      </c>
      <c r="GK84">
        <v>3239.0909030447328</v>
      </c>
      <c r="GL84">
        <v>3316.5347821994214</v>
      </c>
      <c r="GM84">
        <v>3348.2479135797776</v>
      </c>
      <c r="GN84">
        <v>3353.7039511782264</v>
      </c>
      <c r="GO84">
        <v>3446.8051732766171</v>
      </c>
      <c r="GP84">
        <v>3414.7260373746203</v>
      </c>
      <c r="GQ84">
        <v>3407.7037794883454</v>
      </c>
      <c r="GR84">
        <v>3470.6937601416139</v>
      </c>
      <c r="GS84">
        <v>3440.1502169413261</v>
      </c>
      <c r="GT84">
        <v>3453.1399778470204</v>
      </c>
      <c r="GU84">
        <v>3737.9291906241742</v>
      </c>
      <c r="GV84">
        <v>3480.4630112403147</v>
      </c>
      <c r="GW84">
        <v>3387.7119731824641</v>
      </c>
      <c r="GX84">
        <v>3575.5758645253209</v>
      </c>
      <c r="GY84">
        <v>4234.8663858923201</v>
      </c>
      <c r="GZ84">
        <v>3546.8092225109904</v>
      </c>
      <c r="HA84">
        <v>3578.4913096200485</v>
      </c>
      <c r="HB84">
        <v>3791.712070723398</v>
      </c>
      <c r="HC84">
        <v>3914.9021385093806</v>
      </c>
      <c r="HD84">
        <v>3856.1694563338788</v>
      </c>
      <c r="HE84">
        <v>3796.3541666666665</v>
      </c>
      <c r="HF84">
        <v>3800.4054775031127</v>
      </c>
      <c r="HG84">
        <v>3794.939500116795</v>
      </c>
      <c r="HH84">
        <v>3615.4247291149986</v>
      </c>
      <c r="HI84">
        <v>3546.4246586011741</v>
      </c>
      <c r="HJ84">
        <v>3725.0017533752471</v>
      </c>
      <c r="HK84">
        <v>3685.9703531944842</v>
      </c>
      <c r="HL84">
        <v>3770.5147165434246</v>
      </c>
      <c r="HM84">
        <v>3704.9702179282604</v>
      </c>
      <c r="HN84">
        <v>3784.5532730048189</v>
      </c>
      <c r="HO84">
        <v>3741.3611207194745</v>
      </c>
      <c r="HP84">
        <v>3859.5411204481788</v>
      </c>
      <c r="HQ84">
        <v>3912.1887154918886</v>
      </c>
      <c r="HR84">
        <v>3931.1691780182873</v>
      </c>
      <c r="HS84">
        <v>3926.4928831731281</v>
      </c>
      <c r="HT84">
        <v>3530.7562761394956</v>
      </c>
      <c r="HU84">
        <v>3567.9064811269423</v>
      </c>
      <c r="HV84">
        <v>4272.1579885171259</v>
      </c>
      <c r="HW84">
        <v>3719.0080523402112</v>
      </c>
      <c r="HX84">
        <v>3815.6266889206804</v>
      </c>
      <c r="HY84">
        <v>3564.0780866998011</v>
      </c>
      <c r="HZ84">
        <v>3588.5450120670362</v>
      </c>
      <c r="IA84">
        <v>3580.4149744261986</v>
      </c>
      <c r="IB84">
        <v>3650.388191996683</v>
      </c>
      <c r="IC84">
        <v>3695.1313367279936</v>
      </c>
      <c r="ID84">
        <v>3710.8104350491535</v>
      </c>
      <c r="IE84">
        <v>3612.6275880906851</v>
      </c>
      <c r="IF84">
        <v>3654.298176635376</v>
      </c>
      <c r="IG84">
        <v>3922.7411373407967</v>
      </c>
      <c r="IH84">
        <v>3910.589062959385</v>
      </c>
      <c r="II84">
        <v>3905.1955007315337</v>
      </c>
      <c r="IJ84">
        <v>3837.4648959566912</v>
      </c>
      <c r="IK84">
        <v>3820.5100752487251</v>
      </c>
      <c r="IL84">
        <v>3725.7900937322961</v>
      </c>
      <c r="IM84">
        <v>3818.26307988191</v>
      </c>
      <c r="IN84">
        <v>3714.6281781023918</v>
      </c>
      <c r="IO84">
        <v>3716.4626484432129</v>
      </c>
      <c r="IP84">
        <v>3874.3589283024116</v>
      </c>
      <c r="IQ84">
        <v>4080.3247302041345</v>
      </c>
      <c r="IR84">
        <v>4151.7286250939151</v>
      </c>
      <c r="IS84">
        <v>4013.8848312911209</v>
      </c>
      <c r="IT84">
        <v>3729.324190521229</v>
      </c>
      <c r="IU84">
        <v>3594.5078892712113</v>
      </c>
      <c r="IV84">
        <v>4088.4768713954459</v>
      </c>
      <c r="IW84">
        <v>3692.8278453866892</v>
      </c>
      <c r="IX84">
        <v>3674.6271663696007</v>
      </c>
      <c r="IY84">
        <v>3689.7342921158961</v>
      </c>
      <c r="IZ84">
        <v>3832.9457829575927</v>
      </c>
      <c r="JA84">
        <v>3593.602294921875</v>
      </c>
      <c r="JB84">
        <v>3553.5223904977479</v>
      </c>
      <c r="JC84">
        <v>4012.1556314678992</v>
      </c>
      <c r="JD84">
        <v>3985.0109190634994</v>
      </c>
      <c r="JE84">
        <v>3751.2310986078646</v>
      </c>
      <c r="JF84">
        <v>3346.1704324495422</v>
      </c>
      <c r="JG84">
        <v>3262.3997532387416</v>
      </c>
      <c r="JH84">
        <v>3714.602808756712</v>
      </c>
      <c r="JI84">
        <v>3444.0000728544364</v>
      </c>
      <c r="JJ84">
        <v>3238.20673763377</v>
      </c>
      <c r="JK84">
        <v>3462.9656577079754</v>
      </c>
      <c r="JL84">
        <v>3513.1387274467238</v>
      </c>
      <c r="JM84">
        <v>3505.9062905317769</v>
      </c>
      <c r="JN84">
        <v>3418.7831987750551</v>
      </c>
      <c r="JO84">
        <v>3440.5277247830636</v>
      </c>
      <c r="JP84">
        <v>3474.1743881118882</v>
      </c>
      <c r="JQ84">
        <v>3196.5901105493185</v>
      </c>
      <c r="JR84">
        <v>3004.9490375618234</v>
      </c>
      <c r="JS84">
        <v>2876.472974174334</v>
      </c>
      <c r="JT84">
        <v>2978.8776510655866</v>
      </c>
      <c r="JU84">
        <v>3168.8342779862933</v>
      </c>
      <c r="JV84">
        <v>3158.789367929061</v>
      </c>
      <c r="JW84">
        <v>3331.2455141058226</v>
      </c>
      <c r="JX84">
        <v>3452.5013396030404</v>
      </c>
      <c r="JY84">
        <v>3444.2630359212053</v>
      </c>
      <c r="JZ84">
        <v>3463.897286133365</v>
      </c>
      <c r="KA84">
        <v>4035.0532007170532</v>
      </c>
      <c r="KB84">
        <v>3364.0102907708178</v>
      </c>
      <c r="KC84">
        <v>2932.6773628233018</v>
      </c>
      <c r="KD84">
        <v>3116.4318012984077</v>
      </c>
      <c r="KE84">
        <v>2873.3834439033953</v>
      </c>
      <c r="KF84">
        <v>3172.0871641365547</v>
      </c>
      <c r="KG84">
        <v>3648.2385287136044</v>
      </c>
      <c r="KH84">
        <v>3305.3101181277671</v>
      </c>
      <c r="KI84">
        <v>3478.7992942998208</v>
      </c>
      <c r="KJ84">
        <v>3579.2508347005978</v>
      </c>
      <c r="KK84">
        <v>3689.8283247514205</v>
      </c>
      <c r="KL84">
        <v>3766.4337550647269</v>
      </c>
      <c r="KM84">
        <v>3615.535732978421</v>
      </c>
      <c r="KN84">
        <v>3643.965372745171</v>
      </c>
      <c r="KO84">
        <v>3500.9934060471369</v>
      </c>
      <c r="KP84">
        <f t="shared" si="1"/>
        <v>3330.5566104453551</v>
      </c>
    </row>
    <row r="85" spans="1:302" x14ac:dyDescent="0.25">
      <c r="A85" t="s">
        <v>349</v>
      </c>
      <c r="B85">
        <v>3200.3132029392236</v>
      </c>
      <c r="C85">
        <v>2731.1050281102648</v>
      </c>
      <c r="D85">
        <v>2656.9281808405976</v>
      </c>
      <c r="E85">
        <v>3018.081125797713</v>
      </c>
      <c r="F85">
        <v>3375.7968104263555</v>
      </c>
      <c r="G85">
        <v>3407.4061279881562</v>
      </c>
      <c r="H85">
        <v>3440.7640989837873</v>
      </c>
      <c r="I85">
        <v>3345.9536538306938</v>
      </c>
      <c r="J85">
        <v>3418.129536380226</v>
      </c>
      <c r="K85">
        <v>3270.7768393955957</v>
      </c>
      <c r="L85">
        <v>3263.7017867628556</v>
      </c>
      <c r="M85">
        <v>3009.6230199128559</v>
      </c>
      <c r="N85">
        <v>3153.3319671291265</v>
      </c>
      <c r="O85">
        <v>3315.9464764713202</v>
      </c>
      <c r="P85">
        <v>3161.0816247795415</v>
      </c>
      <c r="Q85">
        <v>3286.9962897548953</v>
      </c>
      <c r="R85">
        <v>3361.273752598162</v>
      </c>
      <c r="S85">
        <v>3217.1178911428997</v>
      </c>
      <c r="T85">
        <v>3147.6647544901998</v>
      </c>
      <c r="U85">
        <v>3223.5495985659463</v>
      </c>
      <c r="V85">
        <v>3169.249027288849</v>
      </c>
      <c r="W85">
        <v>3104.530158256196</v>
      </c>
      <c r="X85">
        <v>2719.9163696743885</v>
      </c>
      <c r="Y85">
        <v>2661.3773211290945</v>
      </c>
      <c r="Z85">
        <v>2854.4172760101328</v>
      </c>
      <c r="AA85">
        <v>2963.7854415783249</v>
      </c>
      <c r="AB85">
        <v>3310.582321061484</v>
      </c>
      <c r="AC85">
        <v>3323.8999079526393</v>
      </c>
      <c r="AD85">
        <v>3398.8210019109702</v>
      </c>
      <c r="AE85">
        <v>3367.4725353117424</v>
      </c>
      <c r="AF85">
        <v>3375.3199389507731</v>
      </c>
      <c r="AG85">
        <v>3310.4332747284507</v>
      </c>
      <c r="AH85">
        <v>3431.3822301729274</v>
      </c>
      <c r="AI85">
        <v>3392.4906004264194</v>
      </c>
      <c r="AJ85">
        <v>3077.0280838126282</v>
      </c>
      <c r="AK85">
        <v>2652.9193243076415</v>
      </c>
      <c r="AL85">
        <v>2622.3891042454911</v>
      </c>
      <c r="AM85">
        <v>2822.0748348621955</v>
      </c>
      <c r="AN85">
        <v>3243.2916620924361</v>
      </c>
      <c r="AO85">
        <v>3518.3574550702369</v>
      </c>
      <c r="AP85">
        <v>3478.3049841562542</v>
      </c>
      <c r="AQ85">
        <v>3489.2576679794729</v>
      </c>
      <c r="AR85">
        <v>3471.0092082504325</v>
      </c>
      <c r="AS85">
        <v>3472.812120045392</v>
      </c>
      <c r="AT85">
        <v>3324.9645373105768</v>
      </c>
      <c r="AU85">
        <v>3465.3884132304829</v>
      </c>
      <c r="AV85">
        <v>3551.6323805227798</v>
      </c>
      <c r="AW85">
        <v>3234.3387754592959</v>
      </c>
      <c r="AX85">
        <v>3210.5836419256157</v>
      </c>
      <c r="AY85">
        <v>3285.9619997659729</v>
      </c>
      <c r="AZ85">
        <v>3493.3945313386757</v>
      </c>
      <c r="BA85">
        <v>3446.8023914411579</v>
      </c>
      <c r="BB85">
        <v>3475.0751251241113</v>
      </c>
      <c r="BC85">
        <v>3377.7453718664883</v>
      </c>
      <c r="BD85">
        <v>3519.2804885074024</v>
      </c>
      <c r="BE85">
        <v>3512.8572338320159</v>
      </c>
      <c r="BF85">
        <v>3515.5933423981469</v>
      </c>
      <c r="BG85">
        <v>3577.1416110775212</v>
      </c>
      <c r="BH85">
        <v>3511.5754129599623</v>
      </c>
      <c r="BI85">
        <v>3396.7077130687812</v>
      </c>
      <c r="BJ85">
        <v>3138.1459429132478</v>
      </c>
      <c r="BK85">
        <v>3165.0796034845298</v>
      </c>
      <c r="BL85">
        <v>2485.778080636002</v>
      </c>
      <c r="BM85">
        <v>2576.5763390015459</v>
      </c>
      <c r="BN85">
        <v>2858.2052101915115</v>
      </c>
      <c r="BO85">
        <v>2908.1244149434087</v>
      </c>
      <c r="BP85">
        <v>3004.4041032907726</v>
      </c>
      <c r="BQ85">
        <v>2984.5294599018007</v>
      </c>
      <c r="BR85">
        <v>3102.4677055566949</v>
      </c>
      <c r="BS85">
        <v>3324.4665576260295</v>
      </c>
      <c r="BT85">
        <v>3265.0219894188231</v>
      </c>
      <c r="BU85">
        <v>3126.4052461775846</v>
      </c>
      <c r="BV85">
        <v>2812.8957612848321</v>
      </c>
      <c r="BW85">
        <v>2895.3521791930916</v>
      </c>
      <c r="BX85">
        <v>2813.4664836180268</v>
      </c>
      <c r="BY85">
        <v>3416.7809898762653</v>
      </c>
      <c r="BZ85">
        <v>3211.7201945239485</v>
      </c>
      <c r="CA85">
        <v>3288.2382316222365</v>
      </c>
      <c r="CB85">
        <v>3131.619519572233</v>
      </c>
      <c r="CC85">
        <v>3255.4070962321462</v>
      </c>
      <c r="CD85">
        <v>3266.7928366100305</v>
      </c>
      <c r="CE85">
        <v>3244.8173341114107</v>
      </c>
      <c r="CF85">
        <v>3152.5717408906885</v>
      </c>
      <c r="CG85">
        <v>3025.5996378424911</v>
      </c>
      <c r="CH85">
        <v>2919.2221587558961</v>
      </c>
      <c r="CI85">
        <v>2995.3489277451499</v>
      </c>
      <c r="CJ85">
        <v>2892.7510909919883</v>
      </c>
      <c r="CK85">
        <v>2985.8908243682763</v>
      </c>
      <c r="CL85">
        <v>3186.9071019296489</v>
      </c>
      <c r="CM85">
        <v>3084.1636326566277</v>
      </c>
      <c r="CN85">
        <v>3097.0243084046415</v>
      </c>
      <c r="CO85">
        <v>3224.6166262001984</v>
      </c>
      <c r="CP85">
        <v>3266.1800912160797</v>
      </c>
      <c r="CQ85">
        <v>3145.8980242286525</v>
      </c>
      <c r="CR85">
        <v>3202.4946693483753</v>
      </c>
      <c r="CS85">
        <v>2988.2649018232819</v>
      </c>
      <c r="CT85">
        <v>2948.9773679798827</v>
      </c>
      <c r="CU85">
        <v>2873.5317285203655</v>
      </c>
      <c r="CV85">
        <v>3016.5620330012453</v>
      </c>
      <c r="CW85">
        <v>3238.5268583830712</v>
      </c>
      <c r="CX85">
        <v>3273.5107794163341</v>
      </c>
      <c r="CY85">
        <v>3464.0069080274302</v>
      </c>
      <c r="CZ85">
        <v>3312.8082924808396</v>
      </c>
      <c r="DA85">
        <v>3135.9867917690171</v>
      </c>
      <c r="DB85">
        <v>3116.411893291749</v>
      </c>
      <c r="DC85">
        <v>3093.4845440494591</v>
      </c>
      <c r="DD85">
        <v>3055.33858539218</v>
      </c>
      <c r="DE85">
        <v>3137.2775899377875</v>
      </c>
      <c r="DF85">
        <v>2749.1334642183469</v>
      </c>
      <c r="DG85">
        <v>2722.1919431279621</v>
      </c>
      <c r="DH85">
        <v>2597.114747436859</v>
      </c>
      <c r="DI85">
        <v>3197.5277685144806</v>
      </c>
      <c r="DJ85">
        <v>3077.8846241718074</v>
      </c>
      <c r="DK85">
        <v>3136.582983867921</v>
      </c>
      <c r="DL85">
        <v>3176.3352700834253</v>
      </c>
      <c r="DM85">
        <v>3165.2343281450808</v>
      </c>
      <c r="DN85">
        <v>3153.9583149342047</v>
      </c>
      <c r="DO85">
        <v>2886.6794440800268</v>
      </c>
      <c r="DP85">
        <v>2955.4394305969727</v>
      </c>
      <c r="DQ85">
        <v>3042.3951630265769</v>
      </c>
      <c r="DR85">
        <v>2844.5823967406577</v>
      </c>
      <c r="DS85">
        <v>2729.173324914394</v>
      </c>
      <c r="DT85">
        <v>2714.1680168016801</v>
      </c>
      <c r="DU85">
        <v>3243.7719949046009</v>
      </c>
      <c r="DV85">
        <v>3261.748642402416</v>
      </c>
      <c r="DW85">
        <v>3240.860488721235</v>
      </c>
      <c r="DX85">
        <v>3278.4566002868487</v>
      </c>
      <c r="DY85">
        <v>3368.0620835016152</v>
      </c>
      <c r="DZ85">
        <v>3306.4818461709147</v>
      </c>
      <c r="EA85">
        <v>3099.0911388140162</v>
      </c>
      <c r="EB85">
        <v>3018.9680172768412</v>
      </c>
      <c r="EC85">
        <v>2847.6518894912679</v>
      </c>
      <c r="ED85">
        <v>2756.7927049391692</v>
      </c>
      <c r="EE85">
        <v>3024.6340551617195</v>
      </c>
      <c r="EF85">
        <v>2842.345767575323</v>
      </c>
      <c r="EG85">
        <v>3296.2657381389818</v>
      </c>
      <c r="EH85">
        <v>3309.4118157800076</v>
      </c>
      <c r="EI85">
        <v>3293.2551184878316</v>
      </c>
      <c r="EJ85">
        <v>3285.7835321916828</v>
      </c>
      <c r="EK85">
        <v>3274.9856264421896</v>
      </c>
      <c r="EL85">
        <v>3256.4805508773834</v>
      </c>
      <c r="EM85">
        <v>3119.9431104599007</v>
      </c>
      <c r="EN85">
        <v>2987.1460718380476</v>
      </c>
      <c r="EO85">
        <v>2879.5661981787184</v>
      </c>
      <c r="EP85">
        <v>2805.5617142557394</v>
      </c>
      <c r="EQ85">
        <v>2820.7328343898153</v>
      </c>
      <c r="ER85">
        <v>2886.5344420081447</v>
      </c>
      <c r="ES85">
        <v>3599.6869961354387</v>
      </c>
      <c r="ET85">
        <v>3505.1590614467204</v>
      </c>
      <c r="EU85">
        <v>3347.571817100119</v>
      </c>
      <c r="EV85">
        <v>3198.2019408433353</v>
      </c>
      <c r="EW85">
        <v>3226.6852670688122</v>
      </c>
      <c r="EX85">
        <v>3086.5697735100721</v>
      </c>
      <c r="EY85">
        <v>3147.7003577487644</v>
      </c>
      <c r="EZ85">
        <v>2725.1169452427771</v>
      </c>
      <c r="FA85">
        <v>2679.8119855259538</v>
      </c>
      <c r="FB85">
        <v>2998.6657408175111</v>
      </c>
      <c r="FC85">
        <v>2932.7684971098265</v>
      </c>
      <c r="FD85">
        <v>3084.0607366468271</v>
      </c>
      <c r="FE85">
        <v>3158.9705555650489</v>
      </c>
      <c r="FF85">
        <v>3059.6571737832187</v>
      </c>
      <c r="FG85">
        <v>3162.2566304108054</v>
      </c>
      <c r="FH85">
        <v>3214.692354409879</v>
      </c>
      <c r="FI85">
        <v>3241.0948013431062</v>
      </c>
      <c r="FJ85">
        <v>3262.5528514509992</v>
      </c>
      <c r="FK85">
        <v>3467.2618585728696</v>
      </c>
      <c r="FL85">
        <v>3245.8315166409029</v>
      </c>
      <c r="FM85">
        <v>3352.4748731278623</v>
      </c>
      <c r="FN85">
        <v>3298.3779492627573</v>
      </c>
      <c r="FO85">
        <v>3331.5683031962481</v>
      </c>
      <c r="FP85">
        <v>3581.5447588187258</v>
      </c>
      <c r="FQ85">
        <v>3479.5826186392223</v>
      </c>
      <c r="FR85">
        <v>3369.3055917339589</v>
      </c>
      <c r="FS85">
        <v>3379.4775096148487</v>
      </c>
      <c r="FT85">
        <v>3384.3825656884446</v>
      </c>
      <c r="FU85">
        <v>3425.8601981203965</v>
      </c>
      <c r="FV85">
        <v>3446.6403956194677</v>
      </c>
      <c r="FW85">
        <v>3517.0456602140384</v>
      </c>
      <c r="FX85">
        <v>3612.0243511503581</v>
      </c>
      <c r="FY85">
        <v>3516.1221513131804</v>
      </c>
      <c r="FZ85">
        <v>3354.9164972314929</v>
      </c>
      <c r="GA85">
        <v>3132.6224675742315</v>
      </c>
      <c r="GB85">
        <v>3209.9433036477722</v>
      </c>
      <c r="GC85">
        <v>3375.9094930750116</v>
      </c>
      <c r="GD85">
        <v>3289.0599809772912</v>
      </c>
      <c r="GE85">
        <v>3320.435263477113</v>
      </c>
      <c r="GF85">
        <v>3320.8724968402503</v>
      </c>
      <c r="GG85">
        <v>3275.8720874542014</v>
      </c>
      <c r="GH85">
        <v>3308.0378962630989</v>
      </c>
      <c r="GI85">
        <v>3432.049828799898</v>
      </c>
      <c r="GJ85">
        <v>3348.5564044629755</v>
      </c>
      <c r="GK85">
        <v>3239.0909030447328</v>
      </c>
      <c r="GL85">
        <v>3316.5347821994214</v>
      </c>
      <c r="GM85">
        <v>3348.2479135797776</v>
      </c>
      <c r="GN85">
        <v>3353.7039511782264</v>
      </c>
      <c r="GO85">
        <v>3446.8051732766171</v>
      </c>
      <c r="GP85">
        <v>3414.7260373746203</v>
      </c>
      <c r="GQ85">
        <v>3407.7037794883454</v>
      </c>
      <c r="GR85">
        <v>3470.6937601416139</v>
      </c>
      <c r="GS85">
        <v>3440.1502169413261</v>
      </c>
      <c r="GT85">
        <v>3453.1399778470204</v>
      </c>
      <c r="GU85">
        <v>3737.9291906241742</v>
      </c>
      <c r="GV85">
        <v>3480.4630112403147</v>
      </c>
      <c r="GW85">
        <v>3387.7119731824641</v>
      </c>
      <c r="GX85">
        <v>3575.5758645253209</v>
      </c>
      <c r="GY85">
        <v>4234.8663858923201</v>
      </c>
      <c r="GZ85">
        <v>3546.8092225109904</v>
      </c>
      <c r="HA85">
        <v>3578.4913096200485</v>
      </c>
      <c r="HB85">
        <v>3791.712070723398</v>
      </c>
      <c r="HC85">
        <v>3914.9021385093806</v>
      </c>
      <c r="HD85">
        <v>3856.1694563338788</v>
      </c>
      <c r="HE85">
        <v>3796.3541666666665</v>
      </c>
      <c r="HF85">
        <v>3800.4054775031127</v>
      </c>
      <c r="HG85">
        <v>3794.939500116795</v>
      </c>
      <c r="HH85">
        <v>3615.4247291149986</v>
      </c>
      <c r="HI85">
        <v>3546.4246586011741</v>
      </c>
      <c r="HJ85">
        <v>3725.0017533752471</v>
      </c>
      <c r="HK85">
        <v>3685.9703531944842</v>
      </c>
      <c r="HL85">
        <v>3770.5147165434246</v>
      </c>
      <c r="HM85">
        <v>3704.9702179282604</v>
      </c>
      <c r="HN85">
        <v>3784.5532730048189</v>
      </c>
      <c r="HO85">
        <v>3741.3611207194745</v>
      </c>
      <c r="HP85">
        <v>3859.5411204481788</v>
      </c>
      <c r="HQ85">
        <v>3912.1887154918886</v>
      </c>
      <c r="HR85">
        <v>3931.1691780182873</v>
      </c>
      <c r="HS85">
        <v>3926.4928831731281</v>
      </c>
      <c r="HT85">
        <v>3530.7562761394956</v>
      </c>
      <c r="HU85">
        <v>3567.9064811269423</v>
      </c>
      <c r="HV85">
        <v>4272.1579885171259</v>
      </c>
      <c r="HW85">
        <v>3719.0080523402112</v>
      </c>
      <c r="HX85">
        <v>3815.6266889206804</v>
      </c>
      <c r="HY85">
        <v>3564.0780866998011</v>
      </c>
      <c r="HZ85">
        <v>3588.5450120670362</v>
      </c>
      <c r="IA85">
        <v>3580.4149744261986</v>
      </c>
      <c r="IB85">
        <v>3650.388191996683</v>
      </c>
      <c r="IC85">
        <v>3695.1313367279936</v>
      </c>
      <c r="ID85">
        <v>3710.8104350491535</v>
      </c>
      <c r="IE85">
        <v>3612.6275880906851</v>
      </c>
      <c r="IF85">
        <v>3654.298176635376</v>
      </c>
      <c r="IG85">
        <v>3922.7411373407967</v>
      </c>
      <c r="IH85">
        <v>3910.589062959385</v>
      </c>
      <c r="II85">
        <v>3905.1955007315337</v>
      </c>
      <c r="IJ85">
        <v>3837.4648959566912</v>
      </c>
      <c r="IK85">
        <v>3820.5100752487251</v>
      </c>
      <c r="IL85">
        <v>3725.7900937322961</v>
      </c>
      <c r="IM85">
        <v>3818.26307988191</v>
      </c>
      <c r="IN85">
        <v>3714.6281781023918</v>
      </c>
      <c r="IO85">
        <v>3716.4626484432129</v>
      </c>
      <c r="IP85">
        <v>3874.3589283024116</v>
      </c>
      <c r="IQ85">
        <v>4080.3247302041345</v>
      </c>
      <c r="IR85">
        <v>4151.7286250939151</v>
      </c>
      <c r="IS85">
        <v>4013.8848312911209</v>
      </c>
      <c r="IT85">
        <v>3729.324190521229</v>
      </c>
      <c r="IU85">
        <v>3594.5078892712113</v>
      </c>
      <c r="IV85">
        <v>4088.4768713954459</v>
      </c>
      <c r="IW85">
        <v>3692.8278453866892</v>
      </c>
      <c r="IX85">
        <v>3674.6271663696007</v>
      </c>
      <c r="IY85">
        <v>3689.7342921158961</v>
      </c>
      <c r="IZ85">
        <v>3832.9457829575927</v>
      </c>
      <c r="JA85">
        <v>3593.602294921875</v>
      </c>
      <c r="JB85">
        <v>3553.5223904977479</v>
      </c>
      <c r="JC85">
        <v>4012.1556314678992</v>
      </c>
      <c r="JD85">
        <v>3985.0109190634994</v>
      </c>
      <c r="JE85">
        <v>3751.2310986078646</v>
      </c>
      <c r="JF85">
        <v>3346.1704324495422</v>
      </c>
      <c r="JG85">
        <v>3262.3997532387416</v>
      </c>
      <c r="JH85">
        <v>3714.602808756712</v>
      </c>
      <c r="JI85">
        <v>3444.0000728544364</v>
      </c>
      <c r="JJ85">
        <v>3238.20673763377</v>
      </c>
      <c r="JK85">
        <v>3462.9656577079754</v>
      </c>
      <c r="JL85">
        <v>3513.1387274467238</v>
      </c>
      <c r="JM85">
        <v>3505.9062905317769</v>
      </c>
      <c r="JN85">
        <v>3418.7831987750551</v>
      </c>
      <c r="JO85">
        <v>3440.5277247830636</v>
      </c>
      <c r="JP85">
        <v>3474.1743881118882</v>
      </c>
      <c r="JQ85">
        <v>3196.5901105493185</v>
      </c>
      <c r="JR85">
        <v>3004.9490375618234</v>
      </c>
      <c r="JS85">
        <v>2876.472974174334</v>
      </c>
      <c r="JT85">
        <v>2978.8776510655866</v>
      </c>
      <c r="JU85">
        <v>3168.8342779862933</v>
      </c>
      <c r="JV85">
        <v>3158.789367929061</v>
      </c>
      <c r="JW85">
        <v>3331.2455141058226</v>
      </c>
      <c r="JX85">
        <v>3452.5013396030404</v>
      </c>
      <c r="JY85">
        <v>3444.2630359212053</v>
      </c>
      <c r="JZ85">
        <v>3463.897286133365</v>
      </c>
      <c r="KA85">
        <v>4035.0532007170532</v>
      </c>
      <c r="KB85">
        <v>3364.0102907708178</v>
      </c>
      <c r="KC85">
        <v>2932.6773628233018</v>
      </c>
      <c r="KD85">
        <v>3116.4318012984077</v>
      </c>
      <c r="KE85">
        <v>2873.3834439033953</v>
      </c>
      <c r="KF85">
        <v>3172.0871641365547</v>
      </c>
      <c r="KG85">
        <v>3648.2385287136044</v>
      </c>
      <c r="KH85">
        <v>3305.3101181277671</v>
      </c>
      <c r="KI85">
        <v>3478.7992942998208</v>
      </c>
      <c r="KJ85">
        <v>3579.2508347005978</v>
      </c>
      <c r="KK85">
        <v>3689.8283247514205</v>
      </c>
      <c r="KL85">
        <v>3766.4337550647269</v>
      </c>
      <c r="KM85">
        <v>3615.535732978421</v>
      </c>
      <c r="KN85">
        <v>3643.965372745171</v>
      </c>
      <c r="KO85">
        <v>3500.9934060471369</v>
      </c>
      <c r="KP85">
        <f t="shared" si="1"/>
        <v>3330.5566104453551</v>
      </c>
    </row>
    <row r="86" spans="1:302" x14ac:dyDescent="0.25">
      <c r="A86" t="s">
        <v>688</v>
      </c>
      <c r="B86">
        <v>3200.3132029392236</v>
      </c>
      <c r="C86">
        <v>2731.1050281102648</v>
      </c>
      <c r="D86">
        <v>2656.9281808405976</v>
      </c>
      <c r="E86">
        <v>3018.081125797713</v>
      </c>
      <c r="F86">
        <v>3375.7968104263555</v>
      </c>
      <c r="G86">
        <v>3407.4061279881562</v>
      </c>
      <c r="H86">
        <v>3440.7640989837873</v>
      </c>
      <c r="I86">
        <v>3345.9536538306938</v>
      </c>
      <c r="J86">
        <v>3418.129536380226</v>
      </c>
      <c r="K86">
        <v>3270.7768393955957</v>
      </c>
      <c r="L86">
        <v>3263.7017867628556</v>
      </c>
      <c r="M86">
        <v>3009.6230199128559</v>
      </c>
      <c r="N86">
        <v>3153.3319671291265</v>
      </c>
      <c r="O86">
        <v>3315.9464764713202</v>
      </c>
      <c r="P86">
        <v>3161.0816247795415</v>
      </c>
      <c r="Q86">
        <v>3286.9962897548953</v>
      </c>
      <c r="R86">
        <v>3361.273752598162</v>
      </c>
      <c r="S86">
        <v>3217.1178911428997</v>
      </c>
      <c r="T86">
        <v>3147.6647544901998</v>
      </c>
      <c r="U86">
        <v>3223.5495985659463</v>
      </c>
      <c r="V86">
        <v>3169.249027288849</v>
      </c>
      <c r="W86">
        <v>3104.530158256196</v>
      </c>
      <c r="X86">
        <v>2719.9163696743885</v>
      </c>
      <c r="Y86">
        <v>2661.3773211290945</v>
      </c>
      <c r="Z86">
        <v>2854.4172760101328</v>
      </c>
      <c r="AA86">
        <v>2963.7854415783249</v>
      </c>
      <c r="AB86">
        <v>3310.582321061484</v>
      </c>
      <c r="AC86">
        <v>3323.8999079526393</v>
      </c>
      <c r="AD86">
        <v>3398.8210019109702</v>
      </c>
      <c r="AE86">
        <v>3367.4725353117424</v>
      </c>
      <c r="AF86">
        <v>3375.3199389507731</v>
      </c>
      <c r="AG86">
        <v>3310.4332747284507</v>
      </c>
      <c r="AH86">
        <v>3431.3822301729274</v>
      </c>
      <c r="AI86">
        <v>3392.4906004264194</v>
      </c>
      <c r="AJ86">
        <v>3077.0280838126282</v>
      </c>
      <c r="AK86">
        <v>2652.9193243076415</v>
      </c>
      <c r="AL86">
        <v>2622.3891042454911</v>
      </c>
      <c r="AM86">
        <v>2822.0748348621955</v>
      </c>
      <c r="AN86">
        <v>3243.2916620924361</v>
      </c>
      <c r="AO86">
        <v>3518.3574550702369</v>
      </c>
      <c r="AP86">
        <v>3478.3049841562542</v>
      </c>
      <c r="AQ86">
        <v>3489.2576679794729</v>
      </c>
      <c r="AR86">
        <v>3471.0092082504325</v>
      </c>
      <c r="AS86">
        <v>3472.812120045392</v>
      </c>
      <c r="AT86">
        <v>3324.9645373105768</v>
      </c>
      <c r="AU86">
        <v>3465.3884132304829</v>
      </c>
      <c r="AV86">
        <v>3551.6323805227798</v>
      </c>
      <c r="AW86">
        <v>3234.3387754592959</v>
      </c>
      <c r="AX86">
        <v>3210.5836419256157</v>
      </c>
      <c r="AY86">
        <v>3285.9619997659729</v>
      </c>
      <c r="AZ86">
        <v>3493.3945313386757</v>
      </c>
      <c r="BA86">
        <v>3446.8023914411579</v>
      </c>
      <c r="BB86">
        <v>3475.0751251241113</v>
      </c>
      <c r="BC86">
        <v>3377.7453718664883</v>
      </c>
      <c r="BD86">
        <v>3519.2804885074024</v>
      </c>
      <c r="BE86">
        <v>3512.8572338320159</v>
      </c>
      <c r="BF86">
        <v>3515.5933423981469</v>
      </c>
      <c r="BG86">
        <v>3577.1416110775212</v>
      </c>
      <c r="BH86">
        <v>3511.5754129599623</v>
      </c>
      <c r="BI86">
        <v>3396.7077130687812</v>
      </c>
      <c r="BJ86">
        <v>3138.1459429132478</v>
      </c>
      <c r="BK86">
        <v>3165.0796034845298</v>
      </c>
      <c r="BL86">
        <v>2485.778080636002</v>
      </c>
      <c r="BM86">
        <v>2576.5763390015459</v>
      </c>
      <c r="BN86">
        <v>2858.2052101915115</v>
      </c>
      <c r="BO86">
        <v>2908.1244149434087</v>
      </c>
      <c r="BP86">
        <v>3004.4041032907726</v>
      </c>
      <c r="BQ86">
        <v>2984.5294599018007</v>
      </c>
      <c r="BR86">
        <v>3102.4677055566949</v>
      </c>
      <c r="BS86">
        <v>3324.4665576260295</v>
      </c>
      <c r="BT86">
        <v>3265.0219894188231</v>
      </c>
      <c r="BU86">
        <v>3126.4052461775846</v>
      </c>
      <c r="BV86">
        <v>2812.8957612848321</v>
      </c>
      <c r="BW86">
        <v>2895.3521791930916</v>
      </c>
      <c r="BX86">
        <v>2813.4664836180268</v>
      </c>
      <c r="BY86">
        <v>3416.7809898762653</v>
      </c>
      <c r="BZ86">
        <v>3211.7201945239485</v>
      </c>
      <c r="CA86">
        <v>3288.2382316222365</v>
      </c>
      <c r="CB86">
        <v>3131.619519572233</v>
      </c>
      <c r="CC86">
        <v>3255.4070962321462</v>
      </c>
      <c r="CD86">
        <v>3266.7928366100305</v>
      </c>
      <c r="CE86">
        <v>3244.8173341114107</v>
      </c>
      <c r="CF86">
        <v>3152.5717408906885</v>
      </c>
      <c r="CG86">
        <v>3025.5996378424911</v>
      </c>
      <c r="CH86">
        <v>2919.2221587558961</v>
      </c>
      <c r="CI86">
        <v>2995.3489277451499</v>
      </c>
      <c r="CJ86">
        <v>2892.7510909919883</v>
      </c>
      <c r="CK86">
        <v>2985.8908243682763</v>
      </c>
      <c r="CL86">
        <v>3186.9071019296489</v>
      </c>
      <c r="CM86">
        <v>3084.1636326566277</v>
      </c>
      <c r="CN86">
        <v>3097.0243084046415</v>
      </c>
      <c r="CO86">
        <v>3224.6166262001984</v>
      </c>
      <c r="CP86">
        <v>3266.1800912160797</v>
      </c>
      <c r="CQ86">
        <v>3145.8980242286525</v>
      </c>
      <c r="CR86">
        <v>3202.4946693483753</v>
      </c>
      <c r="CS86">
        <v>2988.2649018232819</v>
      </c>
      <c r="CT86">
        <v>2948.9773679798827</v>
      </c>
      <c r="CU86">
        <v>2873.5317285203655</v>
      </c>
      <c r="CV86">
        <v>3016.5620330012453</v>
      </c>
      <c r="CW86">
        <v>3238.5268583830712</v>
      </c>
      <c r="CX86">
        <v>3273.5107794163341</v>
      </c>
      <c r="CY86">
        <v>3464.0069080274302</v>
      </c>
      <c r="CZ86">
        <v>3312.8082924808396</v>
      </c>
      <c r="DA86">
        <v>3135.9867917690171</v>
      </c>
      <c r="DB86">
        <v>3116.411893291749</v>
      </c>
      <c r="DC86">
        <v>3093.4845440494591</v>
      </c>
      <c r="DD86">
        <v>3055.33858539218</v>
      </c>
      <c r="DE86">
        <v>3137.2775899377875</v>
      </c>
      <c r="DF86">
        <v>2749.1334642183469</v>
      </c>
      <c r="DG86">
        <v>2722.1919431279621</v>
      </c>
      <c r="DH86">
        <v>2597.114747436859</v>
      </c>
      <c r="DI86">
        <v>3197.5277685144806</v>
      </c>
      <c r="DJ86">
        <v>3077.8846241718074</v>
      </c>
      <c r="DK86">
        <v>3136.582983867921</v>
      </c>
      <c r="DL86">
        <v>3176.3352700834253</v>
      </c>
      <c r="DM86">
        <v>3165.2343281450808</v>
      </c>
      <c r="DN86">
        <v>3153.9583149342047</v>
      </c>
      <c r="DO86">
        <v>2886.6794440800268</v>
      </c>
      <c r="DP86">
        <v>2955.4394305969727</v>
      </c>
      <c r="DQ86">
        <v>3042.3951630265769</v>
      </c>
      <c r="DR86">
        <v>2844.5823967406577</v>
      </c>
      <c r="DS86">
        <v>2729.173324914394</v>
      </c>
      <c r="DT86">
        <v>2714.1680168016801</v>
      </c>
      <c r="DU86">
        <v>3243.7719949046009</v>
      </c>
      <c r="DV86">
        <v>3261.748642402416</v>
      </c>
      <c r="DW86">
        <v>3240.860488721235</v>
      </c>
      <c r="DX86">
        <v>3278.4566002868487</v>
      </c>
      <c r="DY86">
        <v>3368.0620835016152</v>
      </c>
      <c r="DZ86">
        <v>3306.4818461709147</v>
      </c>
      <c r="EA86">
        <v>3099.0911388140162</v>
      </c>
      <c r="EB86">
        <v>3018.9680172768412</v>
      </c>
      <c r="EC86">
        <v>2847.6518894912679</v>
      </c>
      <c r="ED86">
        <v>2756.7927049391692</v>
      </c>
      <c r="EE86">
        <v>3024.6340551617195</v>
      </c>
      <c r="EF86">
        <v>2842.345767575323</v>
      </c>
      <c r="EG86">
        <v>3296.2657381389818</v>
      </c>
      <c r="EH86">
        <v>3309.4118157800076</v>
      </c>
      <c r="EI86">
        <v>3293.2551184878316</v>
      </c>
      <c r="EJ86">
        <v>3285.7835321916828</v>
      </c>
      <c r="EK86">
        <v>3274.9856264421896</v>
      </c>
      <c r="EL86">
        <v>3256.4805508773834</v>
      </c>
      <c r="EM86">
        <v>3119.9431104599007</v>
      </c>
      <c r="EN86">
        <v>2987.1460718380476</v>
      </c>
      <c r="EO86">
        <v>2879.5661981787184</v>
      </c>
      <c r="EP86">
        <v>2805.5617142557394</v>
      </c>
      <c r="EQ86">
        <v>2820.7328343898153</v>
      </c>
      <c r="ER86">
        <v>2886.5344420081447</v>
      </c>
      <c r="ES86">
        <v>3599.6869961354387</v>
      </c>
      <c r="ET86">
        <v>3505.1590614467204</v>
      </c>
      <c r="EU86">
        <v>3347.571817100119</v>
      </c>
      <c r="EV86">
        <v>3198.2019408433353</v>
      </c>
      <c r="EW86">
        <v>3226.6852670688122</v>
      </c>
      <c r="EX86">
        <v>3086.5697735100721</v>
      </c>
      <c r="EY86">
        <v>3147.7003577487644</v>
      </c>
      <c r="EZ86">
        <v>2725.1169452427771</v>
      </c>
      <c r="FA86">
        <v>2679.8119855259538</v>
      </c>
      <c r="FB86">
        <v>2998.6657408175111</v>
      </c>
      <c r="FC86">
        <v>2932.7684971098265</v>
      </c>
      <c r="FD86">
        <v>3084.0607366468271</v>
      </c>
      <c r="FE86">
        <v>3158.9705555650489</v>
      </c>
      <c r="FF86">
        <v>3059.6571737832187</v>
      </c>
      <c r="FG86">
        <v>3162.2566304108054</v>
      </c>
      <c r="FH86">
        <v>3214.692354409879</v>
      </c>
      <c r="FI86">
        <v>3241.0948013431062</v>
      </c>
      <c r="FJ86">
        <v>3262.5528514509992</v>
      </c>
      <c r="FK86">
        <v>3467.2618585728696</v>
      </c>
      <c r="FL86">
        <v>3245.8315166409029</v>
      </c>
      <c r="FM86">
        <v>3352.4748731278623</v>
      </c>
      <c r="FN86">
        <v>3298.3779492627573</v>
      </c>
      <c r="FO86">
        <v>3331.5683031962481</v>
      </c>
      <c r="FP86">
        <v>3581.5447588187258</v>
      </c>
      <c r="FQ86">
        <v>3479.5826186392223</v>
      </c>
      <c r="FR86">
        <v>3369.3055917339589</v>
      </c>
      <c r="FS86">
        <v>3379.4775096148487</v>
      </c>
      <c r="FT86">
        <v>3384.3825656884446</v>
      </c>
      <c r="FU86">
        <v>3425.8601981203965</v>
      </c>
      <c r="FV86">
        <v>3446.6403956194677</v>
      </c>
      <c r="FW86">
        <v>3517.0456602140384</v>
      </c>
      <c r="FX86">
        <v>3612.0243511503581</v>
      </c>
      <c r="FY86">
        <v>3516.1221513131804</v>
      </c>
      <c r="FZ86">
        <v>3354.9164972314929</v>
      </c>
      <c r="GA86">
        <v>3132.6224675742315</v>
      </c>
      <c r="GB86">
        <v>3209.9433036477722</v>
      </c>
      <c r="GC86">
        <v>3375.9094930750116</v>
      </c>
      <c r="GD86">
        <v>3289.0599809772912</v>
      </c>
      <c r="GE86">
        <v>3320.435263477113</v>
      </c>
      <c r="GF86">
        <v>3320.8724968402503</v>
      </c>
      <c r="GG86">
        <v>3275.8720874542014</v>
      </c>
      <c r="GH86">
        <v>3308.0378962630989</v>
      </c>
      <c r="GI86">
        <v>3432.049828799898</v>
      </c>
      <c r="GJ86">
        <v>3348.5564044629755</v>
      </c>
      <c r="GK86">
        <v>3239.0909030447328</v>
      </c>
      <c r="GL86">
        <v>3316.5347821994214</v>
      </c>
      <c r="GM86">
        <v>3348.2479135797776</v>
      </c>
      <c r="GN86">
        <v>3353.7039511782264</v>
      </c>
      <c r="GO86">
        <v>3446.8051732766171</v>
      </c>
      <c r="GP86">
        <v>3414.7260373746203</v>
      </c>
      <c r="GQ86">
        <v>3407.7037794883454</v>
      </c>
      <c r="GR86">
        <v>3470.6937601416139</v>
      </c>
      <c r="GS86">
        <v>3440.1502169413261</v>
      </c>
      <c r="GT86">
        <v>3453.1399778470204</v>
      </c>
      <c r="GU86">
        <v>3737.9291906241742</v>
      </c>
      <c r="GV86">
        <v>3480.4630112403147</v>
      </c>
      <c r="GW86">
        <v>3387.7119731824641</v>
      </c>
      <c r="GX86">
        <v>3575.5758645253209</v>
      </c>
      <c r="GY86">
        <v>4234.8663858923201</v>
      </c>
      <c r="GZ86">
        <v>3546.8092225109904</v>
      </c>
      <c r="HA86">
        <v>3578.4913096200485</v>
      </c>
      <c r="HB86">
        <v>3791.712070723398</v>
      </c>
      <c r="HC86">
        <v>3914.9021385093806</v>
      </c>
      <c r="HD86">
        <v>3856.1694563338788</v>
      </c>
      <c r="HE86">
        <v>3796.3541666666665</v>
      </c>
      <c r="HF86">
        <v>3800.4054775031127</v>
      </c>
      <c r="HG86">
        <v>3794.939500116795</v>
      </c>
      <c r="HH86">
        <v>3615.4247291149986</v>
      </c>
      <c r="HI86">
        <v>3546.4246586011741</v>
      </c>
      <c r="HJ86">
        <v>3725.0017533752471</v>
      </c>
      <c r="HK86">
        <v>3685.9703531944842</v>
      </c>
      <c r="HL86">
        <v>3770.5147165434246</v>
      </c>
      <c r="HM86">
        <v>3704.9702179282604</v>
      </c>
      <c r="HN86">
        <v>3784.5532730048189</v>
      </c>
      <c r="HO86">
        <v>3741.3611207194745</v>
      </c>
      <c r="HP86">
        <v>3859.5411204481788</v>
      </c>
      <c r="HQ86">
        <v>3912.1887154918886</v>
      </c>
      <c r="HR86">
        <v>3931.1691780182873</v>
      </c>
      <c r="HS86">
        <v>3926.4928831731281</v>
      </c>
      <c r="HT86">
        <v>3530.7562761394956</v>
      </c>
      <c r="HU86">
        <v>3567.9064811269423</v>
      </c>
      <c r="HV86">
        <v>4272.1579885171259</v>
      </c>
      <c r="HW86">
        <v>3719.0080523402112</v>
      </c>
      <c r="HX86">
        <v>3815.6266889206804</v>
      </c>
      <c r="HY86">
        <v>3564.0780866998011</v>
      </c>
      <c r="HZ86">
        <v>3588.5450120670362</v>
      </c>
      <c r="IA86">
        <v>3580.4149744261986</v>
      </c>
      <c r="IB86">
        <v>3650.388191996683</v>
      </c>
      <c r="IC86">
        <v>3695.1313367279936</v>
      </c>
      <c r="ID86">
        <v>3710.8104350491535</v>
      </c>
      <c r="IE86">
        <v>3612.6275880906851</v>
      </c>
      <c r="IF86">
        <v>3654.298176635376</v>
      </c>
      <c r="IG86">
        <v>3922.7411373407967</v>
      </c>
      <c r="IH86">
        <v>3910.589062959385</v>
      </c>
      <c r="II86">
        <v>3905.1955007315337</v>
      </c>
      <c r="IJ86">
        <v>3837.4648959566912</v>
      </c>
      <c r="IK86">
        <v>3820.5100752487251</v>
      </c>
      <c r="IL86">
        <v>3725.7900937322961</v>
      </c>
      <c r="IM86">
        <v>3818.26307988191</v>
      </c>
      <c r="IN86">
        <v>3714.6281781023918</v>
      </c>
      <c r="IO86">
        <v>3716.4626484432129</v>
      </c>
      <c r="IP86">
        <v>3874.3589283024116</v>
      </c>
      <c r="IQ86">
        <v>4080.3247302041345</v>
      </c>
      <c r="IR86">
        <v>4151.7286250939151</v>
      </c>
      <c r="IS86">
        <v>4013.8848312911209</v>
      </c>
      <c r="IT86">
        <v>3729.324190521229</v>
      </c>
      <c r="IU86">
        <v>3594.5078892712113</v>
      </c>
      <c r="IV86">
        <v>4088.4768713954459</v>
      </c>
      <c r="IW86">
        <v>3692.8278453866892</v>
      </c>
      <c r="IX86">
        <v>3674.6271663696007</v>
      </c>
      <c r="IY86">
        <v>3689.7342921158961</v>
      </c>
      <c r="IZ86">
        <v>3832.9457829575927</v>
      </c>
      <c r="JA86">
        <v>3593.602294921875</v>
      </c>
      <c r="JB86">
        <v>3553.5223904977479</v>
      </c>
      <c r="JC86">
        <v>4012.1556314678992</v>
      </c>
      <c r="JD86">
        <v>3985.0109190634994</v>
      </c>
      <c r="JE86">
        <v>3751.2310986078646</v>
      </c>
      <c r="JF86">
        <v>3346.1704324495422</v>
      </c>
      <c r="JG86">
        <v>3262.3997532387416</v>
      </c>
      <c r="JH86">
        <v>3714.602808756712</v>
      </c>
      <c r="JI86">
        <v>3444.0000728544364</v>
      </c>
      <c r="JJ86">
        <v>3238.20673763377</v>
      </c>
      <c r="JK86">
        <v>3462.9656577079754</v>
      </c>
      <c r="JL86">
        <v>3513.1387274467238</v>
      </c>
      <c r="JM86">
        <v>3505.9062905317769</v>
      </c>
      <c r="JN86">
        <v>3418.7831987750551</v>
      </c>
      <c r="JO86">
        <v>3440.5277247830636</v>
      </c>
      <c r="JP86">
        <v>3474.1743881118882</v>
      </c>
      <c r="JQ86">
        <v>3196.5901105493185</v>
      </c>
      <c r="JR86">
        <v>3004.9490375618234</v>
      </c>
      <c r="JS86">
        <v>2876.472974174334</v>
      </c>
      <c r="JT86">
        <v>2978.8776510655866</v>
      </c>
      <c r="JU86">
        <v>3168.8342779862933</v>
      </c>
      <c r="JV86">
        <v>3158.789367929061</v>
      </c>
      <c r="JW86">
        <v>3331.2455141058226</v>
      </c>
      <c r="JX86">
        <v>3452.5013396030404</v>
      </c>
      <c r="JY86">
        <v>3444.2630359212053</v>
      </c>
      <c r="JZ86">
        <v>3463.897286133365</v>
      </c>
      <c r="KA86">
        <v>4035.0532007170532</v>
      </c>
      <c r="KB86">
        <v>3364.0102907708178</v>
      </c>
      <c r="KC86">
        <v>2932.6773628233018</v>
      </c>
      <c r="KD86">
        <v>3116.4318012984077</v>
      </c>
      <c r="KE86">
        <v>2873.3834439033953</v>
      </c>
      <c r="KF86">
        <v>3172.0871641365547</v>
      </c>
      <c r="KG86">
        <v>3648.2385287136044</v>
      </c>
      <c r="KH86">
        <v>3305.3101181277671</v>
      </c>
      <c r="KI86">
        <v>3478.7992942998208</v>
      </c>
      <c r="KJ86">
        <v>3579.2508347005978</v>
      </c>
      <c r="KK86">
        <v>3689.8283247514205</v>
      </c>
      <c r="KL86">
        <v>3766.4337550647269</v>
      </c>
      <c r="KM86">
        <v>3615.535732978421</v>
      </c>
      <c r="KN86">
        <v>3643.965372745171</v>
      </c>
      <c r="KO86">
        <v>3500.9934060471369</v>
      </c>
      <c r="KP86">
        <f t="shared" si="1"/>
        <v>3330.5566104453551</v>
      </c>
    </row>
    <row r="87" spans="1:302" x14ac:dyDescent="0.25">
      <c r="A87" t="s">
        <v>689</v>
      </c>
      <c r="B87">
        <v>3200.3132029392236</v>
      </c>
      <c r="C87">
        <v>2731.1050281102648</v>
      </c>
      <c r="D87">
        <v>2656.9281808405976</v>
      </c>
      <c r="E87">
        <v>3018.081125797713</v>
      </c>
      <c r="F87">
        <v>3375.7968104263555</v>
      </c>
      <c r="G87">
        <v>3407.4061279881562</v>
      </c>
      <c r="H87">
        <v>3440.7640989837873</v>
      </c>
      <c r="I87">
        <v>3345.9536538306938</v>
      </c>
      <c r="J87">
        <v>3418.129536380226</v>
      </c>
      <c r="K87">
        <v>3270.7768393955957</v>
      </c>
      <c r="L87">
        <v>3263.7017867628556</v>
      </c>
      <c r="M87">
        <v>3009.6230199128559</v>
      </c>
      <c r="N87">
        <v>3153.3319671291265</v>
      </c>
      <c r="O87">
        <v>3315.9464764713202</v>
      </c>
      <c r="P87">
        <v>3161.0816247795415</v>
      </c>
      <c r="Q87">
        <v>3286.9962897548953</v>
      </c>
      <c r="R87">
        <v>3361.273752598162</v>
      </c>
      <c r="S87">
        <v>3217.1178911428997</v>
      </c>
      <c r="T87">
        <v>3147.6647544901998</v>
      </c>
      <c r="U87">
        <v>3223.5495985659463</v>
      </c>
      <c r="V87">
        <v>3169.249027288849</v>
      </c>
      <c r="W87">
        <v>3104.530158256196</v>
      </c>
      <c r="X87">
        <v>2719.9163696743885</v>
      </c>
      <c r="Y87">
        <v>2661.3773211290945</v>
      </c>
      <c r="Z87">
        <v>2854.4172760101328</v>
      </c>
      <c r="AA87">
        <v>2963.7854415783249</v>
      </c>
      <c r="AB87">
        <v>3310.582321061484</v>
      </c>
      <c r="AC87">
        <v>3323.8999079526393</v>
      </c>
      <c r="AD87">
        <v>3398.8210019109702</v>
      </c>
      <c r="AE87">
        <v>3367.4725353117424</v>
      </c>
      <c r="AF87">
        <v>3375.3199389507731</v>
      </c>
      <c r="AG87">
        <v>3310.4332747284507</v>
      </c>
      <c r="AH87">
        <v>3431.3822301729274</v>
      </c>
      <c r="AI87">
        <v>3392.4906004264194</v>
      </c>
      <c r="AJ87">
        <v>3077.0280838126282</v>
      </c>
      <c r="AK87">
        <v>2652.9193243076415</v>
      </c>
      <c r="AL87">
        <v>2622.3891042454911</v>
      </c>
      <c r="AM87">
        <v>2822.0748348621955</v>
      </c>
      <c r="AN87">
        <v>3243.2916620924361</v>
      </c>
      <c r="AO87">
        <v>3518.3574550702369</v>
      </c>
      <c r="AP87">
        <v>3478.3049841562542</v>
      </c>
      <c r="AQ87">
        <v>3489.2576679794729</v>
      </c>
      <c r="AR87">
        <v>3471.0092082504325</v>
      </c>
      <c r="AS87">
        <v>3472.812120045392</v>
      </c>
      <c r="AT87">
        <v>3324.9645373105768</v>
      </c>
      <c r="AU87">
        <v>3465.3884132304829</v>
      </c>
      <c r="AV87">
        <v>3551.6323805227798</v>
      </c>
      <c r="AW87">
        <v>3234.3387754592959</v>
      </c>
      <c r="AX87">
        <v>3210.5836419256157</v>
      </c>
      <c r="AY87">
        <v>3285.9619997659729</v>
      </c>
      <c r="AZ87">
        <v>3493.3945313386757</v>
      </c>
      <c r="BA87">
        <v>3446.8023914411579</v>
      </c>
      <c r="BB87">
        <v>3475.0751251241113</v>
      </c>
      <c r="BC87">
        <v>3377.7453718664883</v>
      </c>
      <c r="BD87">
        <v>3519.2804885074024</v>
      </c>
      <c r="BE87">
        <v>3512.8572338320159</v>
      </c>
      <c r="BF87">
        <v>3515.5933423981469</v>
      </c>
      <c r="BG87">
        <v>3577.1416110775212</v>
      </c>
      <c r="BH87">
        <v>3511.5754129599623</v>
      </c>
      <c r="BI87">
        <v>3396.7077130687812</v>
      </c>
      <c r="BJ87">
        <v>3138.1459429132478</v>
      </c>
      <c r="BK87">
        <v>3165.0796034845298</v>
      </c>
      <c r="BL87">
        <v>2485.778080636002</v>
      </c>
      <c r="BM87">
        <v>2576.5763390015459</v>
      </c>
      <c r="BN87">
        <v>2858.2052101915115</v>
      </c>
      <c r="BO87">
        <v>2908.1244149434087</v>
      </c>
      <c r="BP87">
        <v>3004.4041032907726</v>
      </c>
      <c r="BQ87">
        <v>2984.5294599018007</v>
      </c>
      <c r="BR87">
        <v>3102.4677055566949</v>
      </c>
      <c r="BS87">
        <v>3324.4665576260295</v>
      </c>
      <c r="BT87">
        <v>3265.0219894188231</v>
      </c>
      <c r="BU87">
        <v>3126.4052461775846</v>
      </c>
      <c r="BV87">
        <v>2812.8957612848321</v>
      </c>
      <c r="BW87">
        <v>2895.3521791930916</v>
      </c>
      <c r="BX87">
        <v>2813.4664836180268</v>
      </c>
      <c r="BY87">
        <v>3416.7809898762653</v>
      </c>
      <c r="BZ87">
        <v>3211.7201945239485</v>
      </c>
      <c r="CA87">
        <v>3288.2382316222365</v>
      </c>
      <c r="CB87">
        <v>3131.619519572233</v>
      </c>
      <c r="CC87">
        <v>3255.4070962321462</v>
      </c>
      <c r="CD87">
        <v>3266.7928366100305</v>
      </c>
      <c r="CE87">
        <v>3244.8173341114107</v>
      </c>
      <c r="CF87">
        <v>3152.5717408906885</v>
      </c>
      <c r="CG87">
        <v>3025.5996378424911</v>
      </c>
      <c r="CH87">
        <v>2919.2221587558961</v>
      </c>
      <c r="CI87">
        <v>2995.3489277451499</v>
      </c>
      <c r="CJ87">
        <v>2892.7510909919883</v>
      </c>
      <c r="CK87">
        <v>2985.8908243682763</v>
      </c>
      <c r="CL87">
        <v>3186.9071019296489</v>
      </c>
      <c r="CM87">
        <v>3084.1636326566277</v>
      </c>
      <c r="CN87">
        <v>3097.0243084046415</v>
      </c>
      <c r="CO87">
        <v>3224.6166262001984</v>
      </c>
      <c r="CP87">
        <v>3266.1800912160797</v>
      </c>
      <c r="CQ87">
        <v>3145.8980242286525</v>
      </c>
      <c r="CR87">
        <v>3202.4946693483753</v>
      </c>
      <c r="CS87">
        <v>2988.2649018232819</v>
      </c>
      <c r="CT87">
        <v>2948.9773679798827</v>
      </c>
      <c r="CU87">
        <v>2873.5317285203655</v>
      </c>
      <c r="CV87">
        <v>3016.5620330012453</v>
      </c>
      <c r="CW87">
        <v>3238.5268583830712</v>
      </c>
      <c r="CX87">
        <v>3273.5107794163341</v>
      </c>
      <c r="CY87">
        <v>3464.0069080274302</v>
      </c>
      <c r="CZ87">
        <v>3312.8082924808396</v>
      </c>
      <c r="DA87">
        <v>3135.9867917690171</v>
      </c>
      <c r="DB87">
        <v>3116.411893291749</v>
      </c>
      <c r="DC87">
        <v>3093.4845440494591</v>
      </c>
      <c r="DD87">
        <v>3055.33858539218</v>
      </c>
      <c r="DE87">
        <v>3137.2775899377875</v>
      </c>
      <c r="DF87">
        <v>2749.1334642183469</v>
      </c>
      <c r="DG87">
        <v>2722.1919431279621</v>
      </c>
      <c r="DH87">
        <v>2597.114747436859</v>
      </c>
      <c r="DI87">
        <v>3197.5277685144806</v>
      </c>
      <c r="DJ87">
        <v>3077.8846241718074</v>
      </c>
      <c r="DK87">
        <v>3136.582983867921</v>
      </c>
      <c r="DL87">
        <v>3176.3352700834253</v>
      </c>
      <c r="DM87">
        <v>3165.2343281450808</v>
      </c>
      <c r="DN87">
        <v>3153.9583149342047</v>
      </c>
      <c r="DO87">
        <v>2886.6794440800268</v>
      </c>
      <c r="DP87">
        <v>2955.4394305969727</v>
      </c>
      <c r="DQ87">
        <v>3042.3951630265769</v>
      </c>
      <c r="DR87">
        <v>2844.5823967406577</v>
      </c>
      <c r="DS87">
        <v>2729.173324914394</v>
      </c>
      <c r="DT87">
        <v>2714.1680168016801</v>
      </c>
      <c r="DU87">
        <v>3243.7719949046009</v>
      </c>
      <c r="DV87">
        <v>3261.748642402416</v>
      </c>
      <c r="DW87">
        <v>3240.860488721235</v>
      </c>
      <c r="DX87">
        <v>3278.4566002868487</v>
      </c>
      <c r="DY87">
        <v>3368.0620835016152</v>
      </c>
      <c r="DZ87">
        <v>3306.4818461709147</v>
      </c>
      <c r="EA87">
        <v>3099.0911388140162</v>
      </c>
      <c r="EB87">
        <v>3018.9680172768412</v>
      </c>
      <c r="EC87">
        <v>2847.6518894912679</v>
      </c>
      <c r="ED87">
        <v>2756.7927049391692</v>
      </c>
      <c r="EE87">
        <v>3024.6340551617195</v>
      </c>
      <c r="EF87">
        <v>2842.345767575323</v>
      </c>
      <c r="EG87">
        <v>3296.2657381389818</v>
      </c>
      <c r="EH87">
        <v>3309.4118157800076</v>
      </c>
      <c r="EI87">
        <v>3293.2551184878316</v>
      </c>
      <c r="EJ87">
        <v>3285.7835321916828</v>
      </c>
      <c r="EK87">
        <v>3274.9856264421896</v>
      </c>
      <c r="EL87">
        <v>3256.4805508773834</v>
      </c>
      <c r="EM87">
        <v>3119.9431104599007</v>
      </c>
      <c r="EN87">
        <v>2987.1460718380476</v>
      </c>
      <c r="EO87">
        <v>2879.5661981787184</v>
      </c>
      <c r="EP87">
        <v>2805.5617142557394</v>
      </c>
      <c r="EQ87">
        <v>2820.7328343898153</v>
      </c>
      <c r="ER87">
        <v>2886.5344420081447</v>
      </c>
      <c r="ES87">
        <v>3599.6869961354387</v>
      </c>
      <c r="ET87">
        <v>3505.1590614467204</v>
      </c>
      <c r="EU87">
        <v>3347.571817100119</v>
      </c>
      <c r="EV87">
        <v>3198.2019408433353</v>
      </c>
      <c r="EW87">
        <v>3226.6852670688122</v>
      </c>
      <c r="EX87">
        <v>3086.5697735100721</v>
      </c>
      <c r="EY87">
        <v>3147.7003577487644</v>
      </c>
      <c r="EZ87">
        <v>2725.1169452427771</v>
      </c>
      <c r="FA87">
        <v>2679.8119855259538</v>
      </c>
      <c r="FB87">
        <v>2998.6657408175111</v>
      </c>
      <c r="FC87">
        <v>2932.7684971098265</v>
      </c>
      <c r="FD87">
        <v>3084.0607366468271</v>
      </c>
      <c r="FE87">
        <v>3158.9705555650489</v>
      </c>
      <c r="FF87">
        <v>3059.6571737832187</v>
      </c>
      <c r="FG87">
        <v>3162.2566304108054</v>
      </c>
      <c r="FH87">
        <v>3214.692354409879</v>
      </c>
      <c r="FI87">
        <v>3241.0948013431062</v>
      </c>
      <c r="FJ87">
        <v>3262.5528514509992</v>
      </c>
      <c r="FK87">
        <v>3467.2618585728696</v>
      </c>
      <c r="FL87">
        <v>3245.8315166409029</v>
      </c>
      <c r="FM87">
        <v>3352.4748731278623</v>
      </c>
      <c r="FN87">
        <v>3298.3779492627573</v>
      </c>
      <c r="FO87">
        <v>3331.5683031962481</v>
      </c>
      <c r="FP87">
        <v>3581.5447588187258</v>
      </c>
      <c r="FQ87">
        <v>3479.5826186392223</v>
      </c>
      <c r="FR87">
        <v>3369.3055917339589</v>
      </c>
      <c r="FS87">
        <v>3379.4775096148487</v>
      </c>
      <c r="FT87">
        <v>3384.3825656884446</v>
      </c>
      <c r="FU87">
        <v>3425.8601981203965</v>
      </c>
      <c r="FV87">
        <v>3446.6403956194677</v>
      </c>
      <c r="FW87">
        <v>3517.0456602140384</v>
      </c>
      <c r="FX87">
        <v>3612.0243511503581</v>
      </c>
      <c r="FY87">
        <v>3516.1221513131804</v>
      </c>
      <c r="FZ87">
        <v>3354.9164972314929</v>
      </c>
      <c r="GA87">
        <v>3132.6224675742315</v>
      </c>
      <c r="GB87">
        <v>3209.9433036477722</v>
      </c>
      <c r="GC87">
        <v>3375.9094930750116</v>
      </c>
      <c r="GD87">
        <v>3289.0599809772912</v>
      </c>
      <c r="GE87">
        <v>3320.435263477113</v>
      </c>
      <c r="GF87">
        <v>3320.8724968402503</v>
      </c>
      <c r="GG87">
        <v>3275.8720874542014</v>
      </c>
      <c r="GH87">
        <v>3308.0378962630989</v>
      </c>
      <c r="GI87">
        <v>3432.049828799898</v>
      </c>
      <c r="GJ87">
        <v>3348.5564044629755</v>
      </c>
      <c r="GK87">
        <v>3239.0909030447328</v>
      </c>
      <c r="GL87">
        <v>3316.5347821994214</v>
      </c>
      <c r="GM87">
        <v>3348.2479135797776</v>
      </c>
      <c r="GN87">
        <v>3353.7039511782264</v>
      </c>
      <c r="GO87">
        <v>3446.8051732766171</v>
      </c>
      <c r="GP87">
        <v>3414.7260373746203</v>
      </c>
      <c r="GQ87">
        <v>3407.7037794883454</v>
      </c>
      <c r="GR87">
        <v>3470.6937601416139</v>
      </c>
      <c r="GS87">
        <v>3440.1502169413261</v>
      </c>
      <c r="GT87">
        <v>3453.1399778470204</v>
      </c>
      <c r="GU87">
        <v>3737.9291906241742</v>
      </c>
      <c r="GV87">
        <v>3480.4630112403147</v>
      </c>
      <c r="GW87">
        <v>3387.7119731824641</v>
      </c>
      <c r="GX87">
        <v>3575.5758645253209</v>
      </c>
      <c r="GY87">
        <v>4234.8663858923201</v>
      </c>
      <c r="GZ87">
        <v>3546.8092225109904</v>
      </c>
      <c r="HA87">
        <v>3578.4913096200485</v>
      </c>
      <c r="HB87">
        <v>3791.712070723398</v>
      </c>
      <c r="HC87">
        <v>3914.9021385093806</v>
      </c>
      <c r="HD87">
        <v>3856.1694563338788</v>
      </c>
      <c r="HE87">
        <v>3796.3541666666665</v>
      </c>
      <c r="HF87">
        <v>3800.4054775031127</v>
      </c>
      <c r="HG87">
        <v>3794.939500116795</v>
      </c>
      <c r="HH87">
        <v>3615.4247291149986</v>
      </c>
      <c r="HI87">
        <v>3546.4246586011741</v>
      </c>
      <c r="HJ87">
        <v>3725.0017533752471</v>
      </c>
      <c r="HK87">
        <v>3685.9703531944842</v>
      </c>
      <c r="HL87">
        <v>3770.5147165434246</v>
      </c>
      <c r="HM87">
        <v>3704.9702179282604</v>
      </c>
      <c r="HN87">
        <v>3784.5532730048189</v>
      </c>
      <c r="HO87">
        <v>3741.3611207194745</v>
      </c>
      <c r="HP87">
        <v>3859.5411204481788</v>
      </c>
      <c r="HQ87">
        <v>3912.1887154918886</v>
      </c>
      <c r="HR87">
        <v>3931.1691780182873</v>
      </c>
      <c r="HS87">
        <v>3926.4928831731281</v>
      </c>
      <c r="HT87">
        <v>3530.7562761394956</v>
      </c>
      <c r="HU87">
        <v>3567.9064811269423</v>
      </c>
      <c r="HV87">
        <v>4272.1579885171259</v>
      </c>
      <c r="HW87">
        <v>3719.0080523402112</v>
      </c>
      <c r="HX87">
        <v>3815.6266889206804</v>
      </c>
      <c r="HY87">
        <v>3564.0780866998011</v>
      </c>
      <c r="HZ87">
        <v>3588.5450120670362</v>
      </c>
      <c r="IA87">
        <v>3580.4149744261986</v>
      </c>
      <c r="IB87">
        <v>3650.388191996683</v>
      </c>
      <c r="IC87">
        <v>3695.1313367279936</v>
      </c>
      <c r="ID87">
        <v>3710.8104350491535</v>
      </c>
      <c r="IE87">
        <v>3612.6275880906851</v>
      </c>
      <c r="IF87">
        <v>3654.298176635376</v>
      </c>
      <c r="IG87">
        <v>3922.7411373407967</v>
      </c>
      <c r="IH87">
        <v>3910.589062959385</v>
      </c>
      <c r="II87">
        <v>3905.1955007315337</v>
      </c>
      <c r="IJ87">
        <v>3837.4648959566912</v>
      </c>
      <c r="IK87">
        <v>3820.5100752487251</v>
      </c>
      <c r="IL87">
        <v>3725.7900937322961</v>
      </c>
      <c r="IM87">
        <v>3818.26307988191</v>
      </c>
      <c r="IN87">
        <v>3714.6281781023918</v>
      </c>
      <c r="IO87">
        <v>3716.4626484432129</v>
      </c>
      <c r="IP87">
        <v>3874.3589283024116</v>
      </c>
      <c r="IQ87">
        <v>4080.3247302041345</v>
      </c>
      <c r="IR87">
        <v>4151.7286250939151</v>
      </c>
      <c r="IS87">
        <v>4013.8848312911209</v>
      </c>
      <c r="IT87">
        <v>3729.324190521229</v>
      </c>
      <c r="IU87">
        <v>3594.5078892712113</v>
      </c>
      <c r="IV87">
        <v>4088.4768713954459</v>
      </c>
      <c r="IW87">
        <v>3692.8278453866892</v>
      </c>
      <c r="IX87">
        <v>3674.6271663696007</v>
      </c>
      <c r="IY87">
        <v>3689.7342921158961</v>
      </c>
      <c r="IZ87">
        <v>3832.9457829575927</v>
      </c>
      <c r="JA87">
        <v>3593.602294921875</v>
      </c>
      <c r="JB87">
        <v>3553.5223904977479</v>
      </c>
      <c r="JC87">
        <v>4012.1556314678992</v>
      </c>
      <c r="JD87">
        <v>3985.0109190634994</v>
      </c>
      <c r="JE87">
        <v>3751.2310986078646</v>
      </c>
      <c r="JF87">
        <v>3346.1704324495422</v>
      </c>
      <c r="JG87">
        <v>3262.3997532387416</v>
      </c>
      <c r="JH87">
        <v>3714.602808756712</v>
      </c>
      <c r="JI87">
        <v>3444.0000728544364</v>
      </c>
      <c r="JJ87">
        <v>3238.20673763377</v>
      </c>
      <c r="JK87">
        <v>3462.9656577079754</v>
      </c>
      <c r="JL87">
        <v>3513.1387274467238</v>
      </c>
      <c r="JM87">
        <v>3505.9062905317769</v>
      </c>
      <c r="JN87">
        <v>3418.7831987750551</v>
      </c>
      <c r="JO87">
        <v>3440.5277247830636</v>
      </c>
      <c r="JP87">
        <v>3474.1743881118882</v>
      </c>
      <c r="JQ87">
        <v>3196.5901105493185</v>
      </c>
      <c r="JR87">
        <v>3004.9490375618234</v>
      </c>
      <c r="JS87">
        <v>2876.472974174334</v>
      </c>
      <c r="JT87">
        <v>2978.8776510655866</v>
      </c>
      <c r="JU87">
        <v>3168.8342779862933</v>
      </c>
      <c r="JV87">
        <v>3158.789367929061</v>
      </c>
      <c r="JW87">
        <v>3331.2455141058226</v>
      </c>
      <c r="JX87">
        <v>3452.5013396030404</v>
      </c>
      <c r="JY87">
        <v>3444.2630359212053</v>
      </c>
      <c r="JZ87">
        <v>3463.897286133365</v>
      </c>
      <c r="KA87">
        <v>4035.0532007170532</v>
      </c>
      <c r="KB87">
        <v>3364.0102907708178</v>
      </c>
      <c r="KC87">
        <v>2932.6773628233018</v>
      </c>
      <c r="KD87">
        <v>3116.4318012984077</v>
      </c>
      <c r="KE87">
        <v>2873.3834439033953</v>
      </c>
      <c r="KF87">
        <v>3172.0871641365547</v>
      </c>
      <c r="KG87">
        <v>3648.2385287136044</v>
      </c>
      <c r="KH87">
        <v>3305.3101181277671</v>
      </c>
      <c r="KI87">
        <v>3478.7992942998208</v>
      </c>
      <c r="KJ87">
        <v>3579.2508347005978</v>
      </c>
      <c r="KK87">
        <v>3689.8283247514205</v>
      </c>
      <c r="KL87">
        <v>3766.4337550647269</v>
      </c>
      <c r="KM87">
        <v>3615.535732978421</v>
      </c>
      <c r="KN87">
        <v>3643.965372745171</v>
      </c>
      <c r="KO87">
        <v>3500.9934060471369</v>
      </c>
      <c r="KP87">
        <f t="shared" si="1"/>
        <v>3330.5566104453551</v>
      </c>
    </row>
    <row r="88" spans="1:302" x14ac:dyDescent="0.25">
      <c r="A88" t="s">
        <v>731</v>
      </c>
      <c r="B88">
        <v>3200.3132029392236</v>
      </c>
      <c r="C88">
        <v>2731.1050281102648</v>
      </c>
      <c r="D88">
        <v>2656.9281808405976</v>
      </c>
      <c r="E88">
        <v>3018.081125797713</v>
      </c>
      <c r="F88">
        <v>3375.7968104263555</v>
      </c>
      <c r="G88">
        <v>3407.4061279881562</v>
      </c>
      <c r="H88">
        <v>3440.7640989837873</v>
      </c>
      <c r="I88">
        <v>3345.9536538306938</v>
      </c>
      <c r="J88">
        <v>3418.129536380226</v>
      </c>
      <c r="K88">
        <v>3270.7768393955957</v>
      </c>
      <c r="L88">
        <v>3263.7017867628556</v>
      </c>
      <c r="M88">
        <v>3009.6230199128559</v>
      </c>
      <c r="N88">
        <v>3153.3319671291265</v>
      </c>
      <c r="O88">
        <v>3315.9464764713202</v>
      </c>
      <c r="P88">
        <v>3161.0816247795415</v>
      </c>
      <c r="Q88">
        <v>3286.9962897548953</v>
      </c>
      <c r="R88">
        <v>3361.273752598162</v>
      </c>
      <c r="S88">
        <v>3217.1178911428997</v>
      </c>
      <c r="T88">
        <v>3147.6647544901998</v>
      </c>
      <c r="U88">
        <v>3223.5495985659463</v>
      </c>
      <c r="V88">
        <v>3169.249027288849</v>
      </c>
      <c r="W88">
        <v>3104.530158256196</v>
      </c>
      <c r="X88">
        <v>2719.9163696743885</v>
      </c>
      <c r="Y88">
        <v>2661.3773211290945</v>
      </c>
      <c r="Z88">
        <v>2854.4172760101328</v>
      </c>
      <c r="AA88">
        <v>2963.7854415783249</v>
      </c>
      <c r="AB88">
        <v>3310.582321061484</v>
      </c>
      <c r="AC88">
        <v>3323.8999079526393</v>
      </c>
      <c r="AD88">
        <v>3398.8210019109702</v>
      </c>
      <c r="AE88">
        <v>3367.4725353117424</v>
      </c>
      <c r="AF88">
        <v>3375.3199389507731</v>
      </c>
      <c r="AG88">
        <v>3310.4332747284507</v>
      </c>
      <c r="AH88">
        <v>3431.3822301729274</v>
      </c>
      <c r="AI88">
        <v>3392.4906004264194</v>
      </c>
      <c r="AJ88">
        <v>3077.0280838126282</v>
      </c>
      <c r="AK88">
        <v>2652.9193243076415</v>
      </c>
      <c r="AL88">
        <v>2622.3891042454911</v>
      </c>
      <c r="AM88">
        <v>2822.0748348621955</v>
      </c>
      <c r="AN88">
        <v>3243.2916620924361</v>
      </c>
      <c r="AO88">
        <v>3518.3574550702369</v>
      </c>
      <c r="AP88">
        <v>3478.3049841562542</v>
      </c>
      <c r="AQ88">
        <v>3489.2576679794729</v>
      </c>
      <c r="AR88">
        <v>3471.0092082504325</v>
      </c>
      <c r="AS88">
        <v>3472.812120045392</v>
      </c>
      <c r="AT88">
        <v>3324.9645373105768</v>
      </c>
      <c r="AU88">
        <v>3465.3884132304829</v>
      </c>
      <c r="AV88">
        <v>3551.6323805227798</v>
      </c>
      <c r="AW88">
        <v>3234.3387754592959</v>
      </c>
      <c r="AX88">
        <v>3210.5836419256157</v>
      </c>
      <c r="AY88">
        <v>3285.9619997659729</v>
      </c>
      <c r="AZ88">
        <v>3493.3945313386757</v>
      </c>
      <c r="BA88">
        <v>3446.8023914411579</v>
      </c>
      <c r="BB88">
        <v>3475.0751251241113</v>
      </c>
      <c r="BC88">
        <v>3377.7453718664883</v>
      </c>
      <c r="BD88">
        <v>3519.2804885074024</v>
      </c>
      <c r="BE88">
        <v>3512.8572338320159</v>
      </c>
      <c r="BF88">
        <v>3515.5933423981469</v>
      </c>
      <c r="BG88">
        <v>3577.1416110775212</v>
      </c>
      <c r="BH88">
        <v>3511.5754129599623</v>
      </c>
      <c r="BI88">
        <v>3396.7077130687812</v>
      </c>
      <c r="BJ88">
        <v>3138.1459429132478</v>
      </c>
      <c r="BK88">
        <v>3165.0796034845298</v>
      </c>
      <c r="BL88">
        <v>2485.778080636002</v>
      </c>
      <c r="BM88">
        <v>2576.5763390015459</v>
      </c>
      <c r="BN88">
        <v>2858.2052101915115</v>
      </c>
      <c r="BO88">
        <v>2908.1244149434087</v>
      </c>
      <c r="BP88">
        <v>3004.4041032907726</v>
      </c>
      <c r="BQ88">
        <v>2984.5294599018007</v>
      </c>
      <c r="BR88">
        <v>3102.4677055566949</v>
      </c>
      <c r="BS88">
        <v>3324.4665576260295</v>
      </c>
      <c r="BT88">
        <v>3265.0219894188231</v>
      </c>
      <c r="BU88">
        <v>3126.4052461775846</v>
      </c>
      <c r="BV88">
        <v>2812.8957612848321</v>
      </c>
      <c r="BW88">
        <v>2895.3521791930916</v>
      </c>
      <c r="BX88">
        <v>2813.4664836180268</v>
      </c>
      <c r="BY88">
        <v>3416.7809898762653</v>
      </c>
      <c r="BZ88">
        <v>3211.7201945239485</v>
      </c>
      <c r="CA88">
        <v>3288.2382316222365</v>
      </c>
      <c r="CB88">
        <v>3131.619519572233</v>
      </c>
      <c r="CC88">
        <v>3255.4070962321462</v>
      </c>
      <c r="CD88">
        <v>3266.7928366100305</v>
      </c>
      <c r="CE88">
        <v>3244.8173341114107</v>
      </c>
      <c r="CF88">
        <v>3152.5717408906885</v>
      </c>
      <c r="CG88">
        <v>3025.5996378424911</v>
      </c>
      <c r="CH88">
        <v>2919.2221587558961</v>
      </c>
      <c r="CI88">
        <v>2995.3489277451499</v>
      </c>
      <c r="CJ88">
        <v>2892.7510909919883</v>
      </c>
      <c r="CK88">
        <v>2985.8908243682763</v>
      </c>
      <c r="CL88">
        <v>3186.9071019296489</v>
      </c>
      <c r="CM88">
        <v>3084.1636326566277</v>
      </c>
      <c r="CN88">
        <v>3097.0243084046415</v>
      </c>
      <c r="CO88">
        <v>3224.6166262001984</v>
      </c>
      <c r="CP88">
        <v>3266.1800912160797</v>
      </c>
      <c r="CQ88">
        <v>3145.8980242286525</v>
      </c>
      <c r="CR88">
        <v>3202.4946693483753</v>
      </c>
      <c r="CS88">
        <v>2988.2649018232819</v>
      </c>
      <c r="CT88">
        <v>2948.9773679798827</v>
      </c>
      <c r="CU88">
        <v>2873.5317285203655</v>
      </c>
      <c r="CV88">
        <v>3016.5620330012453</v>
      </c>
      <c r="CW88">
        <v>3238.5268583830712</v>
      </c>
      <c r="CX88">
        <v>3273.5107794163341</v>
      </c>
      <c r="CY88">
        <v>3464.0069080274302</v>
      </c>
      <c r="CZ88">
        <v>3312.8082924808396</v>
      </c>
      <c r="DA88">
        <v>3135.9867917690171</v>
      </c>
      <c r="DB88">
        <v>3116.411893291749</v>
      </c>
      <c r="DC88">
        <v>3093.4845440494591</v>
      </c>
      <c r="DD88">
        <v>3055.33858539218</v>
      </c>
      <c r="DE88">
        <v>3137.2775899377875</v>
      </c>
      <c r="DF88">
        <v>2749.1334642183469</v>
      </c>
      <c r="DG88">
        <v>2722.1919431279621</v>
      </c>
      <c r="DH88">
        <v>2597.114747436859</v>
      </c>
      <c r="DI88">
        <v>3197.5277685144806</v>
      </c>
      <c r="DJ88">
        <v>3077.8846241718074</v>
      </c>
      <c r="DK88">
        <v>3136.582983867921</v>
      </c>
      <c r="DL88">
        <v>3176.3352700834253</v>
      </c>
      <c r="DM88">
        <v>3165.2343281450808</v>
      </c>
      <c r="DN88">
        <v>3153.9583149342047</v>
      </c>
      <c r="DO88">
        <v>2886.6794440800268</v>
      </c>
      <c r="DP88">
        <v>2955.4394305969727</v>
      </c>
      <c r="DQ88">
        <v>3042.3951630265769</v>
      </c>
      <c r="DR88">
        <v>2844.5823967406577</v>
      </c>
      <c r="DS88">
        <v>2729.173324914394</v>
      </c>
      <c r="DT88">
        <v>2714.1680168016801</v>
      </c>
      <c r="DU88">
        <v>3243.7719949046009</v>
      </c>
      <c r="DV88">
        <v>3261.748642402416</v>
      </c>
      <c r="DW88">
        <v>3240.860488721235</v>
      </c>
      <c r="DX88">
        <v>3278.4566002868487</v>
      </c>
      <c r="DY88">
        <v>3368.0620835016152</v>
      </c>
      <c r="DZ88">
        <v>3306.4818461709147</v>
      </c>
      <c r="EA88">
        <v>3099.0911388140162</v>
      </c>
      <c r="EB88">
        <v>3018.9680172768412</v>
      </c>
      <c r="EC88">
        <v>2847.6518894912679</v>
      </c>
      <c r="ED88">
        <v>2756.7927049391692</v>
      </c>
      <c r="EE88">
        <v>3024.6340551617195</v>
      </c>
      <c r="EF88">
        <v>2842.345767575323</v>
      </c>
      <c r="EG88">
        <v>3296.2657381389818</v>
      </c>
      <c r="EH88">
        <v>3309.4118157800076</v>
      </c>
      <c r="EI88">
        <v>3293.2551184878316</v>
      </c>
      <c r="EJ88">
        <v>3285.7835321916828</v>
      </c>
      <c r="EK88">
        <v>3274.9856264421896</v>
      </c>
      <c r="EL88">
        <v>3256.4805508773834</v>
      </c>
      <c r="EM88">
        <v>3119.9431104599007</v>
      </c>
      <c r="EN88">
        <v>2987.1460718380476</v>
      </c>
      <c r="EO88">
        <v>2879.5661981787184</v>
      </c>
      <c r="EP88">
        <v>2805.5617142557394</v>
      </c>
      <c r="EQ88">
        <v>2820.7328343898153</v>
      </c>
      <c r="ER88">
        <v>2886.5344420081447</v>
      </c>
      <c r="ES88">
        <v>3599.6869961354387</v>
      </c>
      <c r="ET88">
        <v>3505.1590614467204</v>
      </c>
      <c r="EU88">
        <v>3347.571817100119</v>
      </c>
      <c r="EV88">
        <v>3198.2019408433353</v>
      </c>
      <c r="EW88">
        <v>3226.6852670688122</v>
      </c>
      <c r="EX88">
        <v>3086.5697735100721</v>
      </c>
      <c r="EY88">
        <v>3147.7003577487644</v>
      </c>
      <c r="EZ88">
        <v>2725.1169452427771</v>
      </c>
      <c r="FA88">
        <v>2679.8119855259538</v>
      </c>
      <c r="FB88">
        <v>2998.6657408175111</v>
      </c>
      <c r="FC88">
        <v>2932.7684971098265</v>
      </c>
      <c r="FD88">
        <v>3084.0607366468271</v>
      </c>
      <c r="FE88">
        <v>3158.9705555650489</v>
      </c>
      <c r="FF88">
        <v>3059.6571737832187</v>
      </c>
      <c r="FG88">
        <v>3162.2566304108054</v>
      </c>
      <c r="FH88">
        <v>3214.692354409879</v>
      </c>
      <c r="FI88">
        <v>3241.0948013431062</v>
      </c>
      <c r="FJ88">
        <v>3262.5528514509992</v>
      </c>
      <c r="FK88">
        <v>3467.2618585728696</v>
      </c>
      <c r="FL88">
        <v>3245.8315166409029</v>
      </c>
      <c r="FM88">
        <v>3352.4748731278623</v>
      </c>
      <c r="FN88">
        <v>3298.3779492627573</v>
      </c>
      <c r="FO88">
        <v>3331.5683031962481</v>
      </c>
      <c r="FP88">
        <v>3581.5447588187258</v>
      </c>
      <c r="FQ88">
        <v>3479.5826186392223</v>
      </c>
      <c r="FR88">
        <v>3369.3055917339589</v>
      </c>
      <c r="FS88">
        <v>3379.4775096148487</v>
      </c>
      <c r="FT88">
        <v>3384.3825656884446</v>
      </c>
      <c r="FU88">
        <v>3425.8601981203965</v>
      </c>
      <c r="FV88">
        <v>3446.6403956194677</v>
      </c>
      <c r="FW88">
        <v>3517.0456602140384</v>
      </c>
      <c r="FX88">
        <v>3612.0243511503581</v>
      </c>
      <c r="FY88">
        <v>3516.1221513131804</v>
      </c>
      <c r="FZ88">
        <v>3354.9164972314929</v>
      </c>
      <c r="GA88">
        <v>3132.6224675742315</v>
      </c>
      <c r="GB88">
        <v>3209.9433036477722</v>
      </c>
      <c r="GC88">
        <v>3375.9094930750116</v>
      </c>
      <c r="GD88">
        <v>3289.0599809772912</v>
      </c>
      <c r="GE88">
        <v>3320.435263477113</v>
      </c>
      <c r="GF88">
        <v>3320.8724968402503</v>
      </c>
      <c r="GG88">
        <v>3275.8720874542014</v>
      </c>
      <c r="GH88">
        <v>3308.0378962630989</v>
      </c>
      <c r="GI88">
        <v>3432.049828799898</v>
      </c>
      <c r="GJ88">
        <v>3348.5564044629755</v>
      </c>
      <c r="GK88">
        <v>3239.0909030447328</v>
      </c>
      <c r="GL88">
        <v>3316.5347821994214</v>
      </c>
      <c r="GM88">
        <v>3348.2479135797776</v>
      </c>
      <c r="GN88">
        <v>3353.7039511782264</v>
      </c>
      <c r="GO88">
        <v>3446.8051732766171</v>
      </c>
      <c r="GP88">
        <v>3414.7260373746203</v>
      </c>
      <c r="GQ88">
        <v>3407.7037794883454</v>
      </c>
      <c r="GR88">
        <v>3470.6937601416139</v>
      </c>
      <c r="GS88">
        <v>3440.1502169413261</v>
      </c>
      <c r="GT88">
        <v>3453.1399778470204</v>
      </c>
      <c r="GU88">
        <v>3737.9291906241742</v>
      </c>
      <c r="GV88">
        <v>3480.4630112403147</v>
      </c>
      <c r="GW88">
        <v>3387.7119731824641</v>
      </c>
      <c r="GX88">
        <v>3575.5758645253209</v>
      </c>
      <c r="GY88">
        <v>4234.8663858923201</v>
      </c>
      <c r="GZ88">
        <v>3546.8092225109904</v>
      </c>
      <c r="HA88">
        <v>3578.4913096200485</v>
      </c>
      <c r="HB88">
        <v>3791.712070723398</v>
      </c>
      <c r="HC88">
        <v>3914.9021385093806</v>
      </c>
      <c r="HD88">
        <v>3856.1694563338788</v>
      </c>
      <c r="HE88">
        <v>3796.3541666666665</v>
      </c>
      <c r="HF88">
        <v>3800.4054775031127</v>
      </c>
      <c r="HG88">
        <v>3794.939500116795</v>
      </c>
      <c r="HH88">
        <v>3615.4247291149986</v>
      </c>
      <c r="HI88">
        <v>3546.4246586011741</v>
      </c>
      <c r="HJ88">
        <v>3725.0017533752471</v>
      </c>
      <c r="HK88">
        <v>3685.9703531944842</v>
      </c>
      <c r="HL88">
        <v>3770.5147165434246</v>
      </c>
      <c r="HM88">
        <v>3704.9702179282604</v>
      </c>
      <c r="HN88">
        <v>3784.5532730048189</v>
      </c>
      <c r="HO88">
        <v>3741.3611207194745</v>
      </c>
      <c r="HP88">
        <v>3859.5411204481788</v>
      </c>
      <c r="HQ88">
        <v>3912.1887154918886</v>
      </c>
      <c r="HR88">
        <v>3931.1691780182873</v>
      </c>
      <c r="HS88">
        <v>3926.4928831731281</v>
      </c>
      <c r="HT88">
        <v>3530.7562761394956</v>
      </c>
      <c r="HU88">
        <v>3567.9064811269423</v>
      </c>
      <c r="HV88">
        <v>4272.1579885171259</v>
      </c>
      <c r="HW88">
        <v>3719.0080523402112</v>
      </c>
      <c r="HX88">
        <v>3815.6266889206804</v>
      </c>
      <c r="HY88">
        <v>3564.0780866998011</v>
      </c>
      <c r="HZ88">
        <v>3588.5450120670362</v>
      </c>
      <c r="IA88">
        <v>3580.4149744261986</v>
      </c>
      <c r="IB88">
        <v>3650.388191996683</v>
      </c>
      <c r="IC88">
        <v>3695.1313367279936</v>
      </c>
      <c r="ID88">
        <v>3710.8104350491535</v>
      </c>
      <c r="IE88">
        <v>3612.6275880906851</v>
      </c>
      <c r="IF88">
        <v>3654.298176635376</v>
      </c>
      <c r="IG88">
        <v>3922.7411373407967</v>
      </c>
      <c r="IH88">
        <v>3910.589062959385</v>
      </c>
      <c r="II88">
        <v>3905.1955007315337</v>
      </c>
      <c r="IJ88">
        <v>3837.4648959566912</v>
      </c>
      <c r="IK88">
        <v>3820.5100752487251</v>
      </c>
      <c r="IL88">
        <v>3725.7900937322961</v>
      </c>
      <c r="IM88">
        <v>3818.26307988191</v>
      </c>
      <c r="IN88">
        <v>3714.6281781023918</v>
      </c>
      <c r="IO88">
        <v>3716.4626484432129</v>
      </c>
      <c r="IP88">
        <v>3874.3589283024116</v>
      </c>
      <c r="IQ88">
        <v>4080.3247302041345</v>
      </c>
      <c r="IR88">
        <v>4151.7286250939151</v>
      </c>
      <c r="IS88">
        <v>4013.8848312911209</v>
      </c>
      <c r="IT88">
        <v>3729.324190521229</v>
      </c>
      <c r="IU88">
        <v>3594.5078892712113</v>
      </c>
      <c r="IV88">
        <v>4088.4768713954459</v>
      </c>
      <c r="IW88">
        <v>3692.8278453866892</v>
      </c>
      <c r="IX88">
        <v>3674.6271663696007</v>
      </c>
      <c r="IY88">
        <v>3689.7342921158961</v>
      </c>
      <c r="IZ88">
        <v>3832.9457829575927</v>
      </c>
      <c r="JA88">
        <v>3593.602294921875</v>
      </c>
      <c r="JB88">
        <v>3553.5223904977479</v>
      </c>
      <c r="JC88">
        <v>4012.1556314678992</v>
      </c>
      <c r="JD88">
        <v>3985.0109190634994</v>
      </c>
      <c r="JE88">
        <v>3751.2310986078646</v>
      </c>
      <c r="JF88">
        <v>3346.1704324495422</v>
      </c>
      <c r="JG88">
        <v>3262.3997532387416</v>
      </c>
      <c r="JH88">
        <v>3714.602808756712</v>
      </c>
      <c r="JI88">
        <v>3444.0000728544364</v>
      </c>
      <c r="JJ88">
        <v>3238.20673763377</v>
      </c>
      <c r="JK88">
        <v>3462.9656577079754</v>
      </c>
      <c r="JL88">
        <v>3513.1387274467238</v>
      </c>
      <c r="JM88">
        <v>3505.9062905317769</v>
      </c>
      <c r="JN88">
        <v>3418.7831987750551</v>
      </c>
      <c r="JO88">
        <v>3440.5277247830636</v>
      </c>
      <c r="JP88">
        <v>3474.1743881118882</v>
      </c>
      <c r="JQ88">
        <v>3196.5901105493185</v>
      </c>
      <c r="JR88">
        <v>3004.9490375618234</v>
      </c>
      <c r="JS88">
        <v>2876.472974174334</v>
      </c>
      <c r="JT88">
        <v>2978.8776510655866</v>
      </c>
      <c r="JU88">
        <v>3168.8342779862933</v>
      </c>
      <c r="JV88">
        <v>3158.789367929061</v>
      </c>
      <c r="JW88">
        <v>3331.2455141058226</v>
      </c>
      <c r="JX88">
        <v>3452.5013396030404</v>
      </c>
      <c r="JY88">
        <v>3444.2630359212053</v>
      </c>
      <c r="JZ88">
        <v>3463.897286133365</v>
      </c>
      <c r="KA88">
        <v>4035.0532007170532</v>
      </c>
      <c r="KB88">
        <v>3364.0102907708178</v>
      </c>
      <c r="KC88">
        <v>2932.6773628233018</v>
      </c>
      <c r="KD88">
        <v>3116.4318012984077</v>
      </c>
      <c r="KE88">
        <v>2873.3834439033953</v>
      </c>
      <c r="KF88">
        <v>3172.0871641365547</v>
      </c>
      <c r="KG88">
        <v>3648.2385287136044</v>
      </c>
      <c r="KH88">
        <v>3305.3101181277671</v>
      </c>
      <c r="KI88">
        <v>3478.7992942998208</v>
      </c>
      <c r="KJ88">
        <v>3579.2508347005978</v>
      </c>
      <c r="KK88">
        <v>3689.8283247514205</v>
      </c>
      <c r="KL88">
        <v>3766.4337550647269</v>
      </c>
      <c r="KM88">
        <v>3615.535732978421</v>
      </c>
      <c r="KN88">
        <v>3643.965372745171</v>
      </c>
      <c r="KO88">
        <v>3500.9934060471369</v>
      </c>
      <c r="KP88">
        <f t="shared" si="1"/>
        <v>3330.5566104453551</v>
      </c>
    </row>
    <row r="89" spans="1:302" x14ac:dyDescent="0.25">
      <c r="A89" t="s">
        <v>693</v>
      </c>
      <c r="B89">
        <v>3200.3132029392236</v>
      </c>
      <c r="C89">
        <v>2731.1050281102648</v>
      </c>
      <c r="D89">
        <v>2656.9281808405976</v>
      </c>
      <c r="E89">
        <v>3018.081125797713</v>
      </c>
      <c r="F89">
        <v>3375.7968104263555</v>
      </c>
      <c r="G89">
        <v>3407.4061279881562</v>
      </c>
      <c r="H89">
        <v>3440.7640989837873</v>
      </c>
      <c r="I89">
        <v>3345.9536538306938</v>
      </c>
      <c r="J89">
        <v>3418.129536380226</v>
      </c>
      <c r="K89">
        <v>3270.7768393955957</v>
      </c>
      <c r="L89">
        <v>3263.7017867628556</v>
      </c>
      <c r="M89">
        <v>3009.6230199128559</v>
      </c>
      <c r="N89">
        <v>3153.3319671291265</v>
      </c>
      <c r="O89">
        <v>3315.9464764713202</v>
      </c>
      <c r="P89">
        <v>3161.0816247795415</v>
      </c>
      <c r="Q89">
        <v>3286.9962897548953</v>
      </c>
      <c r="R89">
        <v>3361.273752598162</v>
      </c>
      <c r="S89">
        <v>3217.1178911428997</v>
      </c>
      <c r="T89">
        <v>3147.6647544901998</v>
      </c>
      <c r="U89">
        <v>3223.5495985659463</v>
      </c>
      <c r="V89">
        <v>3169.249027288849</v>
      </c>
      <c r="W89">
        <v>3104.530158256196</v>
      </c>
      <c r="X89">
        <v>2719.9163696743885</v>
      </c>
      <c r="Y89">
        <v>2661.3773211290945</v>
      </c>
      <c r="Z89">
        <v>2854.4172760101328</v>
      </c>
      <c r="AA89">
        <v>2963.7854415783249</v>
      </c>
      <c r="AB89">
        <v>3310.582321061484</v>
      </c>
      <c r="AC89">
        <v>3323.8999079526393</v>
      </c>
      <c r="AD89">
        <v>3398.8210019109702</v>
      </c>
      <c r="AE89">
        <v>3367.4725353117424</v>
      </c>
      <c r="AF89">
        <v>3375.3199389507731</v>
      </c>
      <c r="AG89">
        <v>3310.4332747284507</v>
      </c>
      <c r="AH89">
        <v>3431.3822301729274</v>
      </c>
      <c r="AI89">
        <v>3392.4906004264194</v>
      </c>
      <c r="AJ89">
        <v>3077.0280838126282</v>
      </c>
      <c r="AK89">
        <v>2652.9193243076415</v>
      </c>
      <c r="AL89">
        <v>2622.3891042454911</v>
      </c>
      <c r="AM89">
        <v>2822.0748348621955</v>
      </c>
      <c r="AN89">
        <v>3243.2916620924361</v>
      </c>
      <c r="AO89">
        <v>3518.3574550702369</v>
      </c>
      <c r="AP89">
        <v>3478.3049841562542</v>
      </c>
      <c r="AQ89">
        <v>3489.2576679794729</v>
      </c>
      <c r="AR89">
        <v>3471.0092082504325</v>
      </c>
      <c r="AS89">
        <v>3472.812120045392</v>
      </c>
      <c r="AT89">
        <v>3324.9645373105768</v>
      </c>
      <c r="AU89">
        <v>3465.3884132304829</v>
      </c>
      <c r="AV89">
        <v>3551.6323805227798</v>
      </c>
      <c r="AW89">
        <v>3234.3387754592959</v>
      </c>
      <c r="AX89">
        <v>3210.5836419256157</v>
      </c>
      <c r="AY89">
        <v>3285.9619997659729</v>
      </c>
      <c r="AZ89">
        <v>3493.3945313386757</v>
      </c>
      <c r="BA89">
        <v>3446.8023914411579</v>
      </c>
      <c r="BB89">
        <v>3475.0751251241113</v>
      </c>
      <c r="BC89">
        <v>3377.7453718664883</v>
      </c>
      <c r="BD89">
        <v>3519.2804885074024</v>
      </c>
      <c r="BE89">
        <v>3512.8572338320159</v>
      </c>
      <c r="BF89">
        <v>3515.5933423981469</v>
      </c>
      <c r="BG89">
        <v>3577.1416110775212</v>
      </c>
      <c r="BH89">
        <v>3511.5754129599623</v>
      </c>
      <c r="BI89">
        <v>3396.7077130687812</v>
      </c>
      <c r="BJ89">
        <v>3138.1459429132478</v>
      </c>
      <c r="BK89">
        <v>3165.0796034845298</v>
      </c>
      <c r="BL89">
        <v>2485.778080636002</v>
      </c>
      <c r="BM89">
        <v>2576.5763390015459</v>
      </c>
      <c r="BN89">
        <v>2858.2052101915115</v>
      </c>
      <c r="BO89">
        <v>2908.1244149434087</v>
      </c>
      <c r="BP89">
        <v>3004.4041032907726</v>
      </c>
      <c r="BQ89">
        <v>2984.5294599018007</v>
      </c>
      <c r="BR89">
        <v>3102.4677055566949</v>
      </c>
      <c r="BS89">
        <v>3324.4665576260295</v>
      </c>
      <c r="BT89">
        <v>3265.0219894188231</v>
      </c>
      <c r="BU89">
        <v>3126.4052461775846</v>
      </c>
      <c r="BV89">
        <v>2812.8957612848321</v>
      </c>
      <c r="BW89">
        <v>2895.3521791930916</v>
      </c>
      <c r="BX89">
        <v>2813.4664836180268</v>
      </c>
      <c r="BY89">
        <v>3416.7809898762653</v>
      </c>
      <c r="BZ89">
        <v>3211.7201945239485</v>
      </c>
      <c r="CA89">
        <v>3288.2382316222365</v>
      </c>
      <c r="CB89">
        <v>3131.619519572233</v>
      </c>
      <c r="CC89">
        <v>3255.4070962321462</v>
      </c>
      <c r="CD89">
        <v>3266.7928366100305</v>
      </c>
      <c r="CE89">
        <v>3244.8173341114107</v>
      </c>
      <c r="CF89">
        <v>3152.5717408906885</v>
      </c>
      <c r="CG89">
        <v>3025.5996378424911</v>
      </c>
      <c r="CH89">
        <v>2919.2221587558961</v>
      </c>
      <c r="CI89">
        <v>2995.3489277451499</v>
      </c>
      <c r="CJ89">
        <v>2892.7510909919883</v>
      </c>
      <c r="CK89">
        <v>2985.8908243682763</v>
      </c>
      <c r="CL89">
        <v>3186.9071019296489</v>
      </c>
      <c r="CM89">
        <v>3084.1636326566277</v>
      </c>
      <c r="CN89">
        <v>3097.0243084046415</v>
      </c>
      <c r="CO89">
        <v>3224.6166262001984</v>
      </c>
      <c r="CP89">
        <v>3266.1800912160797</v>
      </c>
      <c r="CQ89">
        <v>3145.8980242286525</v>
      </c>
      <c r="CR89">
        <v>3202.4946693483753</v>
      </c>
      <c r="CS89">
        <v>2988.2649018232819</v>
      </c>
      <c r="CT89">
        <v>2948.9773679798827</v>
      </c>
      <c r="CU89">
        <v>2873.5317285203655</v>
      </c>
      <c r="CV89">
        <v>3016.5620330012453</v>
      </c>
      <c r="CW89">
        <v>3238.5268583830712</v>
      </c>
      <c r="CX89">
        <v>3273.5107794163341</v>
      </c>
      <c r="CY89">
        <v>3464.0069080274302</v>
      </c>
      <c r="CZ89">
        <v>3312.8082924808396</v>
      </c>
      <c r="DA89">
        <v>3135.9867917690171</v>
      </c>
      <c r="DB89">
        <v>3116.411893291749</v>
      </c>
      <c r="DC89">
        <v>3093.4845440494591</v>
      </c>
      <c r="DD89">
        <v>3055.33858539218</v>
      </c>
      <c r="DE89">
        <v>3137.2775899377875</v>
      </c>
      <c r="DF89">
        <v>2749.1334642183469</v>
      </c>
      <c r="DG89">
        <v>2722.1919431279621</v>
      </c>
      <c r="DH89">
        <v>2597.114747436859</v>
      </c>
      <c r="DI89">
        <v>3197.5277685144806</v>
      </c>
      <c r="DJ89">
        <v>3077.8846241718074</v>
      </c>
      <c r="DK89">
        <v>3136.582983867921</v>
      </c>
      <c r="DL89">
        <v>3176.3352700834253</v>
      </c>
      <c r="DM89">
        <v>3165.2343281450808</v>
      </c>
      <c r="DN89">
        <v>3153.9583149342047</v>
      </c>
      <c r="DO89">
        <v>2886.6794440800268</v>
      </c>
      <c r="DP89">
        <v>2955.4394305969727</v>
      </c>
      <c r="DQ89">
        <v>3042.3951630265769</v>
      </c>
      <c r="DR89">
        <v>2844.5823967406577</v>
      </c>
      <c r="DS89">
        <v>2729.173324914394</v>
      </c>
      <c r="DT89">
        <v>2714.1680168016801</v>
      </c>
      <c r="DU89">
        <v>3243.7719949046009</v>
      </c>
      <c r="DV89">
        <v>3261.748642402416</v>
      </c>
      <c r="DW89">
        <v>3240.860488721235</v>
      </c>
      <c r="DX89">
        <v>3278.4566002868487</v>
      </c>
      <c r="DY89">
        <v>3368.0620835016152</v>
      </c>
      <c r="DZ89">
        <v>3306.4818461709147</v>
      </c>
      <c r="EA89">
        <v>3099.0911388140162</v>
      </c>
      <c r="EB89">
        <v>3018.9680172768412</v>
      </c>
      <c r="EC89">
        <v>2847.6518894912679</v>
      </c>
      <c r="ED89">
        <v>2756.7927049391692</v>
      </c>
      <c r="EE89">
        <v>3024.6340551617195</v>
      </c>
      <c r="EF89">
        <v>2842.345767575323</v>
      </c>
      <c r="EG89">
        <v>3296.2657381389818</v>
      </c>
      <c r="EH89">
        <v>3309.4118157800076</v>
      </c>
      <c r="EI89">
        <v>3293.2551184878316</v>
      </c>
      <c r="EJ89">
        <v>3285.7835321916828</v>
      </c>
      <c r="EK89">
        <v>3274.9856264421896</v>
      </c>
      <c r="EL89">
        <v>3256.4805508773834</v>
      </c>
      <c r="EM89">
        <v>3119.9431104599007</v>
      </c>
      <c r="EN89">
        <v>2987.1460718380476</v>
      </c>
      <c r="EO89">
        <v>2879.5661981787184</v>
      </c>
      <c r="EP89">
        <v>2805.5617142557394</v>
      </c>
      <c r="EQ89">
        <v>2820.7328343898153</v>
      </c>
      <c r="ER89">
        <v>2886.5344420081447</v>
      </c>
      <c r="ES89">
        <v>3599.6869961354387</v>
      </c>
      <c r="ET89">
        <v>3505.1590614467204</v>
      </c>
      <c r="EU89">
        <v>3347.571817100119</v>
      </c>
      <c r="EV89">
        <v>3198.2019408433353</v>
      </c>
      <c r="EW89">
        <v>3226.6852670688122</v>
      </c>
      <c r="EX89">
        <v>3086.5697735100721</v>
      </c>
      <c r="EY89">
        <v>3147.7003577487644</v>
      </c>
      <c r="EZ89">
        <v>2725.1169452427771</v>
      </c>
      <c r="FA89">
        <v>2679.8119855259538</v>
      </c>
      <c r="FB89">
        <v>2998.6657408175111</v>
      </c>
      <c r="FC89">
        <v>2932.7684971098265</v>
      </c>
      <c r="FD89">
        <v>3084.0607366468271</v>
      </c>
      <c r="FE89">
        <v>3158.9705555650489</v>
      </c>
      <c r="FF89">
        <v>3059.6571737832187</v>
      </c>
      <c r="FG89">
        <v>3162.2566304108054</v>
      </c>
      <c r="FH89">
        <v>3214.692354409879</v>
      </c>
      <c r="FI89">
        <v>3241.0948013431062</v>
      </c>
      <c r="FJ89">
        <v>3262.5528514509992</v>
      </c>
      <c r="FK89">
        <v>3467.2618585728696</v>
      </c>
      <c r="FL89">
        <v>3245.8315166409029</v>
      </c>
      <c r="FM89">
        <v>3352.4748731278623</v>
      </c>
      <c r="FN89">
        <v>3298.3779492627573</v>
      </c>
      <c r="FO89">
        <v>3331.5683031962481</v>
      </c>
      <c r="FP89">
        <v>3581.5447588187258</v>
      </c>
      <c r="FQ89">
        <v>3479.5826186392223</v>
      </c>
      <c r="FR89">
        <v>3369.3055917339589</v>
      </c>
      <c r="FS89">
        <v>3379.4775096148487</v>
      </c>
      <c r="FT89">
        <v>3384.3825656884446</v>
      </c>
      <c r="FU89">
        <v>3425.8601981203965</v>
      </c>
      <c r="FV89">
        <v>3446.6403956194677</v>
      </c>
      <c r="FW89">
        <v>3517.0456602140384</v>
      </c>
      <c r="FX89">
        <v>3612.0243511503581</v>
      </c>
      <c r="FY89">
        <v>3516.1221513131804</v>
      </c>
      <c r="FZ89">
        <v>3354.9164972314929</v>
      </c>
      <c r="GA89">
        <v>3132.6224675742315</v>
      </c>
      <c r="GB89">
        <v>3209.9433036477722</v>
      </c>
      <c r="GC89">
        <v>3375.9094930750116</v>
      </c>
      <c r="GD89">
        <v>3289.0599809772912</v>
      </c>
      <c r="GE89">
        <v>3320.435263477113</v>
      </c>
      <c r="GF89">
        <v>3320.8724968402503</v>
      </c>
      <c r="GG89">
        <v>3275.8720874542014</v>
      </c>
      <c r="GH89">
        <v>3308.0378962630989</v>
      </c>
      <c r="GI89">
        <v>3432.049828799898</v>
      </c>
      <c r="GJ89">
        <v>3348.5564044629755</v>
      </c>
      <c r="GK89">
        <v>3239.0909030447328</v>
      </c>
      <c r="GL89">
        <v>3316.5347821994214</v>
      </c>
      <c r="GM89">
        <v>3348.2479135797776</v>
      </c>
      <c r="GN89">
        <v>3353.7039511782264</v>
      </c>
      <c r="GO89">
        <v>3446.8051732766171</v>
      </c>
      <c r="GP89">
        <v>3414.7260373746203</v>
      </c>
      <c r="GQ89">
        <v>3407.7037794883454</v>
      </c>
      <c r="GR89">
        <v>3470.6937601416139</v>
      </c>
      <c r="GS89">
        <v>3440.1502169413261</v>
      </c>
      <c r="GT89">
        <v>3453.1399778470204</v>
      </c>
      <c r="GU89">
        <v>3737.9291906241742</v>
      </c>
      <c r="GV89">
        <v>3480.4630112403147</v>
      </c>
      <c r="GW89">
        <v>3387.7119731824641</v>
      </c>
      <c r="GX89">
        <v>3575.5758645253209</v>
      </c>
      <c r="GY89">
        <v>4234.8663858923201</v>
      </c>
      <c r="GZ89">
        <v>3546.8092225109904</v>
      </c>
      <c r="HA89">
        <v>3578.4913096200485</v>
      </c>
      <c r="HB89">
        <v>3791.712070723398</v>
      </c>
      <c r="HC89">
        <v>3914.9021385093806</v>
      </c>
      <c r="HD89">
        <v>3856.1694563338788</v>
      </c>
      <c r="HE89">
        <v>3796.3541666666665</v>
      </c>
      <c r="HF89">
        <v>3800.4054775031127</v>
      </c>
      <c r="HG89">
        <v>3794.939500116795</v>
      </c>
      <c r="HH89">
        <v>3615.4247291149986</v>
      </c>
      <c r="HI89">
        <v>3546.4246586011741</v>
      </c>
      <c r="HJ89">
        <v>3725.0017533752471</v>
      </c>
      <c r="HK89">
        <v>3685.9703531944842</v>
      </c>
      <c r="HL89">
        <v>3770.5147165434246</v>
      </c>
      <c r="HM89">
        <v>3704.9702179282604</v>
      </c>
      <c r="HN89">
        <v>3784.5532730048189</v>
      </c>
      <c r="HO89">
        <v>3741.3611207194745</v>
      </c>
      <c r="HP89">
        <v>3859.5411204481788</v>
      </c>
      <c r="HQ89">
        <v>3912.1887154918886</v>
      </c>
      <c r="HR89">
        <v>3931.1691780182873</v>
      </c>
      <c r="HS89">
        <v>3926.4928831731281</v>
      </c>
      <c r="HT89">
        <v>3530.7562761394956</v>
      </c>
      <c r="HU89">
        <v>3567.9064811269423</v>
      </c>
      <c r="HV89">
        <v>4272.1579885171259</v>
      </c>
      <c r="HW89">
        <v>3719.0080523402112</v>
      </c>
      <c r="HX89">
        <v>3815.6266889206804</v>
      </c>
      <c r="HY89">
        <v>3564.0780866998011</v>
      </c>
      <c r="HZ89">
        <v>3588.5450120670362</v>
      </c>
      <c r="IA89">
        <v>3580.4149744261986</v>
      </c>
      <c r="IB89">
        <v>3650.388191996683</v>
      </c>
      <c r="IC89">
        <v>3695.1313367279936</v>
      </c>
      <c r="ID89">
        <v>3710.8104350491535</v>
      </c>
      <c r="IE89">
        <v>3612.6275880906851</v>
      </c>
      <c r="IF89">
        <v>3654.298176635376</v>
      </c>
      <c r="IG89">
        <v>3922.7411373407967</v>
      </c>
      <c r="IH89">
        <v>3910.589062959385</v>
      </c>
      <c r="II89">
        <v>3905.1955007315337</v>
      </c>
      <c r="IJ89">
        <v>3837.4648959566912</v>
      </c>
      <c r="IK89">
        <v>3820.5100752487251</v>
      </c>
      <c r="IL89">
        <v>3725.7900937322961</v>
      </c>
      <c r="IM89">
        <v>3818.26307988191</v>
      </c>
      <c r="IN89">
        <v>3714.6281781023918</v>
      </c>
      <c r="IO89">
        <v>3716.4626484432129</v>
      </c>
      <c r="IP89">
        <v>3874.3589283024116</v>
      </c>
      <c r="IQ89">
        <v>4080.3247302041345</v>
      </c>
      <c r="IR89">
        <v>4151.7286250939151</v>
      </c>
      <c r="IS89">
        <v>4013.8848312911209</v>
      </c>
      <c r="IT89">
        <v>3729.324190521229</v>
      </c>
      <c r="IU89">
        <v>3594.5078892712113</v>
      </c>
      <c r="IV89">
        <v>4088.4768713954459</v>
      </c>
      <c r="IW89">
        <v>3692.8278453866892</v>
      </c>
      <c r="IX89">
        <v>3674.6271663696007</v>
      </c>
      <c r="IY89">
        <v>3689.7342921158961</v>
      </c>
      <c r="IZ89">
        <v>3832.9457829575927</v>
      </c>
      <c r="JA89">
        <v>3593.602294921875</v>
      </c>
      <c r="JB89">
        <v>3553.5223904977479</v>
      </c>
      <c r="JC89">
        <v>4012.1556314678992</v>
      </c>
      <c r="JD89">
        <v>3985.0109190634994</v>
      </c>
      <c r="JE89">
        <v>3751.2310986078646</v>
      </c>
      <c r="JF89">
        <v>3346.1704324495422</v>
      </c>
      <c r="JG89">
        <v>3262.3997532387416</v>
      </c>
      <c r="JH89">
        <v>3714.602808756712</v>
      </c>
      <c r="JI89">
        <v>3444.0000728544364</v>
      </c>
      <c r="JJ89">
        <v>3238.20673763377</v>
      </c>
      <c r="JK89">
        <v>3462.9656577079754</v>
      </c>
      <c r="JL89">
        <v>3513.1387274467238</v>
      </c>
      <c r="JM89">
        <v>3505.9062905317769</v>
      </c>
      <c r="JN89">
        <v>3418.7831987750551</v>
      </c>
      <c r="JO89">
        <v>3440.5277247830636</v>
      </c>
      <c r="JP89">
        <v>3474.1743881118882</v>
      </c>
      <c r="JQ89">
        <v>3196.5901105493185</v>
      </c>
      <c r="JR89">
        <v>3004.9490375618234</v>
      </c>
      <c r="JS89">
        <v>2876.472974174334</v>
      </c>
      <c r="JT89">
        <v>2978.8776510655866</v>
      </c>
      <c r="JU89">
        <v>3168.8342779862933</v>
      </c>
      <c r="JV89">
        <v>3158.789367929061</v>
      </c>
      <c r="JW89">
        <v>3331.2455141058226</v>
      </c>
      <c r="JX89">
        <v>3452.5013396030404</v>
      </c>
      <c r="JY89">
        <v>3444.2630359212053</v>
      </c>
      <c r="JZ89">
        <v>3463.897286133365</v>
      </c>
      <c r="KA89">
        <v>4035.0532007170532</v>
      </c>
      <c r="KB89">
        <v>3364.0102907708178</v>
      </c>
      <c r="KC89">
        <v>2932.6773628233018</v>
      </c>
      <c r="KD89">
        <v>3116.4318012984077</v>
      </c>
      <c r="KE89">
        <v>2873.3834439033953</v>
      </c>
      <c r="KF89">
        <v>3172.0871641365547</v>
      </c>
      <c r="KG89">
        <v>3648.2385287136044</v>
      </c>
      <c r="KH89">
        <v>3305.3101181277671</v>
      </c>
      <c r="KI89">
        <v>3478.7992942998208</v>
      </c>
      <c r="KJ89">
        <v>3579.2508347005978</v>
      </c>
      <c r="KK89">
        <v>3689.8283247514205</v>
      </c>
      <c r="KL89">
        <v>3766.4337550647269</v>
      </c>
      <c r="KM89">
        <v>3615.535732978421</v>
      </c>
      <c r="KN89">
        <v>3643.965372745171</v>
      </c>
      <c r="KO89">
        <v>3500.9934060471369</v>
      </c>
      <c r="KP89">
        <f t="shared" si="1"/>
        <v>3330.5566104453551</v>
      </c>
    </row>
    <row r="90" spans="1:302" x14ac:dyDescent="0.25">
      <c r="A90" t="s">
        <v>695</v>
      </c>
      <c r="B90">
        <v>3200.3132029392236</v>
      </c>
      <c r="C90">
        <v>2731.1050281102648</v>
      </c>
      <c r="D90">
        <v>2656.9281808405976</v>
      </c>
      <c r="E90">
        <v>3018.081125797713</v>
      </c>
      <c r="F90">
        <v>3375.7968104263555</v>
      </c>
      <c r="G90">
        <v>3407.4061279881562</v>
      </c>
      <c r="H90">
        <v>3440.7640989837873</v>
      </c>
      <c r="I90">
        <v>3345.9536538306938</v>
      </c>
      <c r="J90">
        <v>3418.129536380226</v>
      </c>
      <c r="K90">
        <v>3270.7768393955957</v>
      </c>
      <c r="L90">
        <v>3263.7017867628556</v>
      </c>
      <c r="M90">
        <v>3009.6230199128559</v>
      </c>
      <c r="N90">
        <v>3153.3319671291265</v>
      </c>
      <c r="O90">
        <v>3315.9464764713202</v>
      </c>
      <c r="P90">
        <v>3161.0816247795415</v>
      </c>
      <c r="Q90">
        <v>3286.9962897548953</v>
      </c>
      <c r="R90">
        <v>3361.273752598162</v>
      </c>
      <c r="S90">
        <v>3217.1178911428997</v>
      </c>
      <c r="T90">
        <v>3147.6647544901998</v>
      </c>
      <c r="U90">
        <v>3223.5495985659463</v>
      </c>
      <c r="V90">
        <v>3169.249027288849</v>
      </c>
      <c r="W90">
        <v>3104.530158256196</v>
      </c>
      <c r="X90">
        <v>2719.9163696743885</v>
      </c>
      <c r="Y90">
        <v>2661.3773211290945</v>
      </c>
      <c r="Z90">
        <v>2854.4172760101328</v>
      </c>
      <c r="AA90">
        <v>2963.7854415783249</v>
      </c>
      <c r="AB90">
        <v>3310.582321061484</v>
      </c>
      <c r="AC90">
        <v>3323.8999079526393</v>
      </c>
      <c r="AD90">
        <v>3398.8210019109702</v>
      </c>
      <c r="AE90">
        <v>3367.4725353117424</v>
      </c>
      <c r="AF90">
        <v>3375.3199389507731</v>
      </c>
      <c r="AG90">
        <v>3310.4332747284507</v>
      </c>
      <c r="AH90">
        <v>3431.3822301729274</v>
      </c>
      <c r="AI90">
        <v>3392.4906004264194</v>
      </c>
      <c r="AJ90">
        <v>3077.0280838126282</v>
      </c>
      <c r="AK90">
        <v>2652.9193243076415</v>
      </c>
      <c r="AL90">
        <v>2622.3891042454911</v>
      </c>
      <c r="AM90">
        <v>2822.0748348621955</v>
      </c>
      <c r="AN90">
        <v>3243.2916620924361</v>
      </c>
      <c r="AO90">
        <v>3518.3574550702369</v>
      </c>
      <c r="AP90">
        <v>3478.3049841562542</v>
      </c>
      <c r="AQ90">
        <v>3489.2576679794729</v>
      </c>
      <c r="AR90">
        <v>3471.0092082504325</v>
      </c>
      <c r="AS90">
        <v>3472.812120045392</v>
      </c>
      <c r="AT90">
        <v>3324.9645373105768</v>
      </c>
      <c r="AU90">
        <v>3465.3884132304829</v>
      </c>
      <c r="AV90">
        <v>3551.6323805227798</v>
      </c>
      <c r="AW90">
        <v>3234.3387754592959</v>
      </c>
      <c r="AX90">
        <v>3210.5836419256157</v>
      </c>
      <c r="AY90">
        <v>3285.9619997659729</v>
      </c>
      <c r="AZ90">
        <v>3493.3945313386757</v>
      </c>
      <c r="BA90">
        <v>3446.8023914411579</v>
      </c>
      <c r="BB90">
        <v>3475.0751251241113</v>
      </c>
      <c r="BC90">
        <v>3377.7453718664883</v>
      </c>
      <c r="BD90">
        <v>3519.2804885074024</v>
      </c>
      <c r="BE90">
        <v>3512.8572338320159</v>
      </c>
      <c r="BF90">
        <v>3515.5933423981469</v>
      </c>
      <c r="BG90">
        <v>3577.1416110775212</v>
      </c>
      <c r="BH90">
        <v>3511.5754129599623</v>
      </c>
      <c r="BI90">
        <v>3396.7077130687812</v>
      </c>
      <c r="BJ90">
        <v>3138.1459429132478</v>
      </c>
      <c r="BK90">
        <v>3165.0796034845298</v>
      </c>
      <c r="BL90">
        <v>2485.778080636002</v>
      </c>
      <c r="BM90">
        <v>2576.5763390015459</v>
      </c>
      <c r="BN90">
        <v>2858.2052101915115</v>
      </c>
      <c r="BO90">
        <v>2908.1244149434087</v>
      </c>
      <c r="BP90">
        <v>3004.4041032907726</v>
      </c>
      <c r="BQ90">
        <v>2984.5294599018007</v>
      </c>
      <c r="BR90">
        <v>3102.4677055566949</v>
      </c>
      <c r="BS90">
        <v>3324.4665576260295</v>
      </c>
      <c r="BT90">
        <v>3265.0219894188231</v>
      </c>
      <c r="BU90">
        <v>3126.4052461775846</v>
      </c>
      <c r="BV90">
        <v>2812.8957612848321</v>
      </c>
      <c r="BW90">
        <v>2895.3521791930916</v>
      </c>
      <c r="BX90">
        <v>2813.4664836180268</v>
      </c>
      <c r="BY90">
        <v>3416.7809898762653</v>
      </c>
      <c r="BZ90">
        <v>3211.7201945239485</v>
      </c>
      <c r="CA90">
        <v>3288.2382316222365</v>
      </c>
      <c r="CB90">
        <v>3131.619519572233</v>
      </c>
      <c r="CC90">
        <v>3255.4070962321462</v>
      </c>
      <c r="CD90">
        <v>3266.7928366100305</v>
      </c>
      <c r="CE90">
        <v>3244.8173341114107</v>
      </c>
      <c r="CF90">
        <v>3152.5717408906885</v>
      </c>
      <c r="CG90">
        <v>3025.5996378424911</v>
      </c>
      <c r="CH90">
        <v>2919.2221587558961</v>
      </c>
      <c r="CI90">
        <v>2995.3489277451499</v>
      </c>
      <c r="CJ90">
        <v>2892.7510909919883</v>
      </c>
      <c r="CK90">
        <v>2985.8908243682763</v>
      </c>
      <c r="CL90">
        <v>3186.9071019296489</v>
      </c>
      <c r="CM90">
        <v>3084.1636326566277</v>
      </c>
      <c r="CN90">
        <v>3097.0243084046415</v>
      </c>
      <c r="CO90">
        <v>3224.6166262001984</v>
      </c>
      <c r="CP90">
        <v>3266.1800912160797</v>
      </c>
      <c r="CQ90">
        <v>3145.8980242286525</v>
      </c>
      <c r="CR90">
        <v>3202.4946693483753</v>
      </c>
      <c r="CS90">
        <v>2988.2649018232819</v>
      </c>
      <c r="CT90">
        <v>2948.9773679798827</v>
      </c>
      <c r="CU90">
        <v>2873.5317285203655</v>
      </c>
      <c r="CV90">
        <v>3016.5620330012453</v>
      </c>
      <c r="CW90">
        <v>3238.5268583830712</v>
      </c>
      <c r="CX90">
        <v>3273.5107794163341</v>
      </c>
      <c r="CY90">
        <v>3464.0069080274302</v>
      </c>
      <c r="CZ90">
        <v>3312.8082924808396</v>
      </c>
      <c r="DA90">
        <v>3135.9867917690171</v>
      </c>
      <c r="DB90">
        <v>3116.411893291749</v>
      </c>
      <c r="DC90">
        <v>3093.4845440494591</v>
      </c>
      <c r="DD90">
        <v>3055.33858539218</v>
      </c>
      <c r="DE90">
        <v>3137.2775899377875</v>
      </c>
      <c r="DF90">
        <v>2749.1334642183469</v>
      </c>
      <c r="DG90">
        <v>2722.1919431279621</v>
      </c>
      <c r="DH90">
        <v>2597.114747436859</v>
      </c>
      <c r="DI90">
        <v>3197.5277685144806</v>
      </c>
      <c r="DJ90">
        <v>3077.8846241718074</v>
      </c>
      <c r="DK90">
        <v>3136.582983867921</v>
      </c>
      <c r="DL90">
        <v>3176.3352700834253</v>
      </c>
      <c r="DM90">
        <v>3165.2343281450808</v>
      </c>
      <c r="DN90">
        <v>3153.9583149342047</v>
      </c>
      <c r="DO90">
        <v>2886.6794440800268</v>
      </c>
      <c r="DP90">
        <v>2955.4394305969727</v>
      </c>
      <c r="DQ90">
        <v>3042.3951630265769</v>
      </c>
      <c r="DR90">
        <v>2844.5823967406577</v>
      </c>
      <c r="DS90">
        <v>2729.173324914394</v>
      </c>
      <c r="DT90">
        <v>2714.1680168016801</v>
      </c>
      <c r="DU90">
        <v>3243.7719949046009</v>
      </c>
      <c r="DV90">
        <v>3261.748642402416</v>
      </c>
      <c r="DW90">
        <v>3240.860488721235</v>
      </c>
      <c r="DX90">
        <v>3278.4566002868487</v>
      </c>
      <c r="DY90">
        <v>3368.0620835016152</v>
      </c>
      <c r="DZ90">
        <v>3306.4818461709147</v>
      </c>
      <c r="EA90">
        <v>3099.0911388140162</v>
      </c>
      <c r="EB90">
        <v>3018.9680172768412</v>
      </c>
      <c r="EC90">
        <v>2847.6518894912679</v>
      </c>
      <c r="ED90">
        <v>2756.7927049391692</v>
      </c>
      <c r="EE90">
        <v>3024.6340551617195</v>
      </c>
      <c r="EF90">
        <v>2842.345767575323</v>
      </c>
      <c r="EG90">
        <v>3296.2657381389818</v>
      </c>
      <c r="EH90">
        <v>3309.4118157800076</v>
      </c>
      <c r="EI90">
        <v>3293.2551184878316</v>
      </c>
      <c r="EJ90">
        <v>3285.7835321916828</v>
      </c>
      <c r="EK90">
        <v>3274.9856264421896</v>
      </c>
      <c r="EL90">
        <v>3256.4805508773834</v>
      </c>
      <c r="EM90">
        <v>3119.9431104599007</v>
      </c>
      <c r="EN90">
        <v>2987.1460718380476</v>
      </c>
      <c r="EO90">
        <v>2879.5661981787184</v>
      </c>
      <c r="EP90">
        <v>2805.5617142557394</v>
      </c>
      <c r="EQ90">
        <v>2820.7328343898153</v>
      </c>
      <c r="ER90">
        <v>2886.5344420081447</v>
      </c>
      <c r="ES90">
        <v>3599.6869961354387</v>
      </c>
      <c r="ET90">
        <v>3505.1590614467204</v>
      </c>
      <c r="EU90">
        <v>3347.571817100119</v>
      </c>
      <c r="EV90">
        <v>3198.2019408433353</v>
      </c>
      <c r="EW90">
        <v>3226.6852670688122</v>
      </c>
      <c r="EX90">
        <v>3086.5697735100721</v>
      </c>
      <c r="EY90">
        <v>3147.7003577487644</v>
      </c>
      <c r="EZ90">
        <v>2725.1169452427771</v>
      </c>
      <c r="FA90">
        <v>2679.8119855259538</v>
      </c>
      <c r="FB90">
        <v>2998.6657408175111</v>
      </c>
      <c r="FC90">
        <v>2932.7684971098265</v>
      </c>
      <c r="FD90">
        <v>3084.0607366468271</v>
      </c>
      <c r="FE90">
        <v>3158.9705555650489</v>
      </c>
      <c r="FF90">
        <v>3059.6571737832187</v>
      </c>
      <c r="FG90">
        <v>3162.2566304108054</v>
      </c>
      <c r="FH90">
        <v>3214.692354409879</v>
      </c>
      <c r="FI90">
        <v>3241.0948013431062</v>
      </c>
      <c r="FJ90">
        <v>3262.5528514509992</v>
      </c>
      <c r="FK90">
        <v>3467.2618585728696</v>
      </c>
      <c r="FL90">
        <v>3245.8315166409029</v>
      </c>
      <c r="FM90">
        <v>3352.4748731278623</v>
      </c>
      <c r="FN90">
        <v>3298.3779492627573</v>
      </c>
      <c r="FO90">
        <v>3331.5683031962481</v>
      </c>
      <c r="FP90">
        <v>3581.5447588187258</v>
      </c>
      <c r="FQ90">
        <v>3479.5826186392223</v>
      </c>
      <c r="FR90">
        <v>3369.3055917339589</v>
      </c>
      <c r="FS90">
        <v>3379.4775096148487</v>
      </c>
      <c r="FT90">
        <v>3384.3825656884446</v>
      </c>
      <c r="FU90">
        <v>3425.8601981203965</v>
      </c>
      <c r="FV90">
        <v>3446.6403956194677</v>
      </c>
      <c r="FW90">
        <v>3517.0456602140384</v>
      </c>
      <c r="FX90">
        <v>3612.0243511503581</v>
      </c>
      <c r="FY90">
        <v>3516.1221513131804</v>
      </c>
      <c r="FZ90">
        <v>3354.9164972314929</v>
      </c>
      <c r="GA90">
        <v>3132.6224675742315</v>
      </c>
      <c r="GB90">
        <v>3209.9433036477722</v>
      </c>
      <c r="GC90">
        <v>3375.9094930750116</v>
      </c>
      <c r="GD90">
        <v>3289.0599809772912</v>
      </c>
      <c r="GE90">
        <v>3320.435263477113</v>
      </c>
      <c r="GF90">
        <v>3320.8724968402503</v>
      </c>
      <c r="GG90">
        <v>3275.8720874542014</v>
      </c>
      <c r="GH90">
        <v>3308.0378962630989</v>
      </c>
      <c r="GI90">
        <v>3432.049828799898</v>
      </c>
      <c r="GJ90">
        <v>3348.5564044629755</v>
      </c>
      <c r="GK90">
        <v>3239.0909030447328</v>
      </c>
      <c r="GL90">
        <v>3316.5347821994214</v>
      </c>
      <c r="GM90">
        <v>3348.2479135797776</v>
      </c>
      <c r="GN90">
        <v>3353.7039511782264</v>
      </c>
      <c r="GO90">
        <v>3446.8051732766171</v>
      </c>
      <c r="GP90">
        <v>3414.7260373746203</v>
      </c>
      <c r="GQ90">
        <v>3407.7037794883454</v>
      </c>
      <c r="GR90">
        <v>3470.6937601416139</v>
      </c>
      <c r="GS90">
        <v>3440.1502169413261</v>
      </c>
      <c r="GT90">
        <v>3453.1399778470204</v>
      </c>
      <c r="GU90">
        <v>3737.9291906241742</v>
      </c>
      <c r="GV90">
        <v>3480.4630112403147</v>
      </c>
      <c r="GW90">
        <v>3387.7119731824641</v>
      </c>
      <c r="GX90">
        <v>3575.5758645253209</v>
      </c>
      <c r="GY90">
        <v>4234.8663858923201</v>
      </c>
      <c r="GZ90">
        <v>3546.8092225109904</v>
      </c>
      <c r="HA90">
        <v>3578.4913096200485</v>
      </c>
      <c r="HB90">
        <v>3791.712070723398</v>
      </c>
      <c r="HC90">
        <v>3914.9021385093806</v>
      </c>
      <c r="HD90">
        <v>3856.1694563338788</v>
      </c>
      <c r="HE90">
        <v>3796.3541666666665</v>
      </c>
      <c r="HF90">
        <v>3800.4054775031127</v>
      </c>
      <c r="HG90">
        <v>3794.939500116795</v>
      </c>
      <c r="HH90">
        <v>3615.4247291149986</v>
      </c>
      <c r="HI90">
        <v>3546.4246586011741</v>
      </c>
      <c r="HJ90">
        <v>3725.0017533752471</v>
      </c>
      <c r="HK90">
        <v>3685.9703531944842</v>
      </c>
      <c r="HL90">
        <v>3770.5147165434246</v>
      </c>
      <c r="HM90">
        <v>3704.9702179282604</v>
      </c>
      <c r="HN90">
        <v>3784.5532730048189</v>
      </c>
      <c r="HO90">
        <v>3741.3611207194745</v>
      </c>
      <c r="HP90">
        <v>3859.5411204481788</v>
      </c>
      <c r="HQ90">
        <v>3912.1887154918886</v>
      </c>
      <c r="HR90">
        <v>3931.1691780182873</v>
      </c>
      <c r="HS90">
        <v>3926.4928831731281</v>
      </c>
      <c r="HT90">
        <v>3530.7562761394956</v>
      </c>
      <c r="HU90">
        <v>3567.9064811269423</v>
      </c>
      <c r="HV90">
        <v>4272.1579885171259</v>
      </c>
      <c r="HW90">
        <v>3719.0080523402112</v>
      </c>
      <c r="HX90">
        <v>3815.6266889206804</v>
      </c>
      <c r="HY90">
        <v>3564.0780866998011</v>
      </c>
      <c r="HZ90">
        <v>3588.5450120670362</v>
      </c>
      <c r="IA90">
        <v>3580.4149744261986</v>
      </c>
      <c r="IB90">
        <v>3650.388191996683</v>
      </c>
      <c r="IC90">
        <v>3695.1313367279936</v>
      </c>
      <c r="ID90">
        <v>3710.8104350491535</v>
      </c>
      <c r="IE90">
        <v>3612.6275880906851</v>
      </c>
      <c r="IF90">
        <v>3654.298176635376</v>
      </c>
      <c r="IG90">
        <v>3922.7411373407967</v>
      </c>
      <c r="IH90">
        <v>3910.589062959385</v>
      </c>
      <c r="II90">
        <v>3905.1955007315337</v>
      </c>
      <c r="IJ90">
        <v>3837.4648959566912</v>
      </c>
      <c r="IK90">
        <v>3820.5100752487251</v>
      </c>
      <c r="IL90">
        <v>3725.7900937322961</v>
      </c>
      <c r="IM90">
        <v>3818.26307988191</v>
      </c>
      <c r="IN90">
        <v>3714.6281781023918</v>
      </c>
      <c r="IO90">
        <v>3716.4626484432129</v>
      </c>
      <c r="IP90">
        <v>3874.3589283024116</v>
      </c>
      <c r="IQ90">
        <v>4080.3247302041345</v>
      </c>
      <c r="IR90">
        <v>4151.7286250939151</v>
      </c>
      <c r="IS90">
        <v>4013.8848312911209</v>
      </c>
      <c r="IT90">
        <v>3729.324190521229</v>
      </c>
      <c r="IU90">
        <v>3594.5078892712113</v>
      </c>
      <c r="IV90">
        <v>4088.4768713954459</v>
      </c>
      <c r="IW90">
        <v>3692.8278453866892</v>
      </c>
      <c r="IX90">
        <v>3674.6271663696007</v>
      </c>
      <c r="IY90">
        <v>3689.7342921158961</v>
      </c>
      <c r="IZ90">
        <v>3832.9457829575927</v>
      </c>
      <c r="JA90">
        <v>3593.602294921875</v>
      </c>
      <c r="JB90">
        <v>3553.5223904977479</v>
      </c>
      <c r="JC90">
        <v>4012.1556314678992</v>
      </c>
      <c r="JD90">
        <v>3985.0109190634994</v>
      </c>
      <c r="JE90">
        <v>3751.2310986078646</v>
      </c>
      <c r="JF90">
        <v>3346.1704324495422</v>
      </c>
      <c r="JG90">
        <v>3262.3997532387416</v>
      </c>
      <c r="JH90">
        <v>3714.602808756712</v>
      </c>
      <c r="JI90">
        <v>3444.0000728544364</v>
      </c>
      <c r="JJ90">
        <v>3238.20673763377</v>
      </c>
      <c r="JK90">
        <v>3462.9656577079754</v>
      </c>
      <c r="JL90">
        <v>3513.1387274467238</v>
      </c>
      <c r="JM90">
        <v>3505.9062905317769</v>
      </c>
      <c r="JN90">
        <v>3418.7831987750551</v>
      </c>
      <c r="JO90">
        <v>3440.5277247830636</v>
      </c>
      <c r="JP90">
        <v>3474.1743881118882</v>
      </c>
      <c r="JQ90">
        <v>3196.5901105493185</v>
      </c>
      <c r="JR90">
        <v>3004.9490375618234</v>
      </c>
      <c r="JS90">
        <v>2876.472974174334</v>
      </c>
      <c r="JT90">
        <v>2978.8776510655866</v>
      </c>
      <c r="JU90">
        <v>3168.8342779862933</v>
      </c>
      <c r="JV90">
        <v>3158.789367929061</v>
      </c>
      <c r="JW90">
        <v>3331.2455141058226</v>
      </c>
      <c r="JX90">
        <v>3452.5013396030404</v>
      </c>
      <c r="JY90">
        <v>3444.2630359212053</v>
      </c>
      <c r="JZ90">
        <v>3463.897286133365</v>
      </c>
      <c r="KA90">
        <v>4035.0532007170532</v>
      </c>
      <c r="KB90">
        <v>3364.0102907708178</v>
      </c>
      <c r="KC90">
        <v>2932.6773628233018</v>
      </c>
      <c r="KD90">
        <v>3116.4318012984077</v>
      </c>
      <c r="KE90">
        <v>2873.3834439033953</v>
      </c>
      <c r="KF90">
        <v>3172.0871641365547</v>
      </c>
      <c r="KG90">
        <v>3648.2385287136044</v>
      </c>
      <c r="KH90">
        <v>3305.3101181277671</v>
      </c>
      <c r="KI90">
        <v>3478.7992942998208</v>
      </c>
      <c r="KJ90">
        <v>3579.2508347005978</v>
      </c>
      <c r="KK90">
        <v>3689.8283247514205</v>
      </c>
      <c r="KL90">
        <v>3766.4337550647269</v>
      </c>
      <c r="KM90">
        <v>3615.535732978421</v>
      </c>
      <c r="KN90">
        <v>3643.965372745171</v>
      </c>
      <c r="KO90">
        <v>3500.9934060471369</v>
      </c>
      <c r="KP90">
        <f t="shared" si="1"/>
        <v>3330.5566104453551</v>
      </c>
    </row>
    <row r="91" spans="1:302" x14ac:dyDescent="0.25">
      <c r="A91" t="s">
        <v>787</v>
      </c>
      <c r="B91">
        <v>4520</v>
      </c>
      <c r="C91">
        <v>4520</v>
      </c>
      <c r="D91">
        <v>4520</v>
      </c>
      <c r="E91">
        <v>4520</v>
      </c>
      <c r="F91">
        <v>4520</v>
      </c>
      <c r="G91">
        <v>4520</v>
      </c>
      <c r="H91">
        <v>4520</v>
      </c>
      <c r="I91">
        <v>4520</v>
      </c>
      <c r="J91">
        <v>4520</v>
      </c>
      <c r="K91">
        <v>4520</v>
      </c>
      <c r="L91">
        <v>4520</v>
      </c>
      <c r="M91">
        <v>4520</v>
      </c>
      <c r="N91">
        <v>4520</v>
      </c>
      <c r="O91">
        <v>4520</v>
      </c>
      <c r="P91">
        <v>4520</v>
      </c>
      <c r="Q91">
        <v>4520</v>
      </c>
      <c r="R91">
        <v>4520</v>
      </c>
      <c r="S91">
        <v>4520</v>
      </c>
      <c r="T91">
        <v>4520</v>
      </c>
      <c r="U91">
        <v>4520</v>
      </c>
      <c r="V91">
        <v>4520</v>
      </c>
      <c r="W91">
        <v>4520</v>
      </c>
      <c r="X91">
        <v>4520</v>
      </c>
      <c r="Y91">
        <v>4520</v>
      </c>
      <c r="Z91">
        <v>4520</v>
      </c>
      <c r="AA91">
        <v>4520</v>
      </c>
      <c r="AB91">
        <v>4520</v>
      </c>
      <c r="AC91">
        <v>4520</v>
      </c>
      <c r="AD91">
        <v>4520</v>
      </c>
      <c r="AE91">
        <v>4520</v>
      </c>
      <c r="AF91">
        <v>4520</v>
      </c>
      <c r="AG91">
        <v>4520</v>
      </c>
      <c r="AH91">
        <v>4520</v>
      </c>
      <c r="AI91">
        <v>4520</v>
      </c>
      <c r="AJ91">
        <v>4520</v>
      </c>
      <c r="AK91">
        <v>4520</v>
      </c>
      <c r="AL91">
        <v>4520</v>
      </c>
      <c r="AM91">
        <v>4520</v>
      </c>
      <c r="AN91">
        <v>4520</v>
      </c>
      <c r="AO91">
        <v>4520</v>
      </c>
      <c r="AP91">
        <v>4520</v>
      </c>
      <c r="AQ91">
        <v>4520</v>
      </c>
      <c r="AR91">
        <v>4520</v>
      </c>
      <c r="AS91">
        <v>4520</v>
      </c>
      <c r="AT91">
        <v>4520</v>
      </c>
      <c r="AU91">
        <v>4520</v>
      </c>
      <c r="AV91">
        <v>4520</v>
      </c>
      <c r="AW91">
        <v>4520</v>
      </c>
      <c r="AX91">
        <v>4520</v>
      </c>
      <c r="AY91">
        <v>4520</v>
      </c>
      <c r="AZ91">
        <v>4520</v>
      </c>
      <c r="BA91">
        <v>4520</v>
      </c>
      <c r="BB91">
        <v>4520</v>
      </c>
      <c r="BC91">
        <v>4520</v>
      </c>
      <c r="BD91">
        <v>4520</v>
      </c>
      <c r="BE91">
        <v>4520</v>
      </c>
      <c r="BF91">
        <v>4520</v>
      </c>
      <c r="BG91">
        <v>4520</v>
      </c>
      <c r="BH91">
        <v>4520</v>
      </c>
      <c r="BI91">
        <v>4520</v>
      </c>
      <c r="BJ91">
        <v>4520</v>
      </c>
      <c r="BK91">
        <v>4520</v>
      </c>
      <c r="BL91">
        <v>4520</v>
      </c>
      <c r="BM91">
        <v>4520</v>
      </c>
      <c r="BN91">
        <v>4520</v>
      </c>
      <c r="BO91">
        <v>4520</v>
      </c>
      <c r="BP91">
        <v>4520</v>
      </c>
      <c r="BQ91">
        <v>4520</v>
      </c>
      <c r="BR91">
        <v>4520</v>
      </c>
      <c r="BS91">
        <v>4520</v>
      </c>
      <c r="BT91">
        <v>4520</v>
      </c>
      <c r="BU91">
        <v>4520</v>
      </c>
      <c r="BV91">
        <v>4520</v>
      </c>
      <c r="BW91">
        <v>4520</v>
      </c>
      <c r="BX91">
        <v>4520</v>
      </c>
      <c r="BY91">
        <v>4520</v>
      </c>
      <c r="BZ91">
        <v>4520</v>
      </c>
      <c r="CA91">
        <v>4520</v>
      </c>
      <c r="CB91">
        <v>4520</v>
      </c>
      <c r="CC91">
        <v>4520</v>
      </c>
      <c r="CD91">
        <v>4520</v>
      </c>
      <c r="CE91">
        <v>4520</v>
      </c>
      <c r="CF91">
        <v>4520</v>
      </c>
      <c r="CG91">
        <v>4520</v>
      </c>
      <c r="CH91">
        <v>4520</v>
      </c>
      <c r="CI91">
        <v>4520</v>
      </c>
      <c r="CJ91">
        <v>4520</v>
      </c>
      <c r="CK91">
        <v>4520</v>
      </c>
      <c r="CL91">
        <v>4520</v>
      </c>
      <c r="CM91">
        <v>4520</v>
      </c>
      <c r="CN91">
        <v>4520</v>
      </c>
      <c r="CO91">
        <v>4520</v>
      </c>
      <c r="CP91">
        <v>4520</v>
      </c>
      <c r="CQ91">
        <v>4520</v>
      </c>
      <c r="CR91">
        <v>4520</v>
      </c>
      <c r="CS91">
        <v>4520</v>
      </c>
      <c r="CT91">
        <v>4520</v>
      </c>
      <c r="CU91">
        <v>4520</v>
      </c>
      <c r="CV91">
        <v>4520</v>
      </c>
      <c r="CW91">
        <v>4520</v>
      </c>
      <c r="CX91">
        <v>4520</v>
      </c>
      <c r="CY91">
        <v>4520</v>
      </c>
      <c r="CZ91">
        <v>4520</v>
      </c>
      <c r="DA91">
        <v>4520</v>
      </c>
      <c r="DB91">
        <v>4520</v>
      </c>
      <c r="DC91">
        <v>4520</v>
      </c>
      <c r="DD91">
        <v>4520</v>
      </c>
      <c r="DE91">
        <v>4520</v>
      </c>
      <c r="DF91">
        <v>4520</v>
      </c>
      <c r="DG91">
        <v>4520</v>
      </c>
      <c r="DH91">
        <v>4520</v>
      </c>
      <c r="DI91">
        <v>4520</v>
      </c>
      <c r="DJ91">
        <v>4520</v>
      </c>
      <c r="DK91">
        <v>4520</v>
      </c>
      <c r="DL91">
        <v>4520</v>
      </c>
      <c r="DM91">
        <v>4520</v>
      </c>
      <c r="DN91">
        <v>4520</v>
      </c>
      <c r="DO91">
        <v>4520</v>
      </c>
      <c r="DP91">
        <v>4520</v>
      </c>
      <c r="DQ91">
        <v>4520</v>
      </c>
      <c r="DR91">
        <v>4520</v>
      </c>
      <c r="DS91">
        <v>4520</v>
      </c>
      <c r="DT91">
        <v>4520</v>
      </c>
      <c r="DU91">
        <v>4520</v>
      </c>
      <c r="DV91">
        <v>4520</v>
      </c>
      <c r="DW91">
        <v>4520</v>
      </c>
      <c r="DX91">
        <v>4520</v>
      </c>
      <c r="DY91">
        <v>4520</v>
      </c>
      <c r="DZ91">
        <v>4520</v>
      </c>
      <c r="EA91">
        <v>4520</v>
      </c>
      <c r="EB91">
        <v>4520</v>
      </c>
      <c r="EC91">
        <v>4520</v>
      </c>
      <c r="ED91">
        <v>4520</v>
      </c>
      <c r="EE91">
        <v>4520</v>
      </c>
      <c r="EF91">
        <v>4520</v>
      </c>
      <c r="EG91">
        <v>4520</v>
      </c>
      <c r="EH91">
        <v>4520</v>
      </c>
      <c r="EI91">
        <v>4520</v>
      </c>
      <c r="EJ91">
        <v>4520</v>
      </c>
      <c r="EK91">
        <v>4520</v>
      </c>
      <c r="EL91">
        <v>4520</v>
      </c>
      <c r="EM91">
        <v>4520</v>
      </c>
      <c r="EN91">
        <v>4520</v>
      </c>
      <c r="EO91">
        <v>4520</v>
      </c>
      <c r="EP91">
        <v>4520</v>
      </c>
      <c r="EQ91">
        <v>4520</v>
      </c>
      <c r="ER91">
        <v>4520</v>
      </c>
      <c r="ES91">
        <v>4520</v>
      </c>
      <c r="ET91">
        <v>4520</v>
      </c>
      <c r="EU91">
        <v>4520</v>
      </c>
      <c r="EV91">
        <v>4520</v>
      </c>
      <c r="EW91">
        <v>4520</v>
      </c>
      <c r="EX91">
        <v>4520</v>
      </c>
      <c r="EY91">
        <v>4520</v>
      </c>
      <c r="EZ91">
        <v>4520</v>
      </c>
      <c r="FA91">
        <v>4520</v>
      </c>
      <c r="FB91">
        <v>4520</v>
      </c>
      <c r="FC91">
        <v>4520</v>
      </c>
      <c r="FD91">
        <v>4520</v>
      </c>
      <c r="FE91">
        <v>4520</v>
      </c>
      <c r="FF91">
        <v>4520</v>
      </c>
      <c r="FG91">
        <v>4520</v>
      </c>
      <c r="FH91">
        <v>4520</v>
      </c>
      <c r="FI91">
        <v>4520</v>
      </c>
      <c r="FJ91">
        <v>4520</v>
      </c>
      <c r="FK91">
        <v>4520</v>
      </c>
      <c r="FL91">
        <v>4520</v>
      </c>
      <c r="FM91">
        <v>4520</v>
      </c>
      <c r="FN91">
        <v>4520</v>
      </c>
      <c r="FO91">
        <v>4520</v>
      </c>
      <c r="FP91">
        <v>4520</v>
      </c>
      <c r="FQ91">
        <v>4520</v>
      </c>
      <c r="FR91">
        <v>4520</v>
      </c>
      <c r="FS91">
        <v>4520</v>
      </c>
      <c r="FT91">
        <v>4520</v>
      </c>
      <c r="FU91">
        <v>4520</v>
      </c>
      <c r="FV91">
        <v>4520</v>
      </c>
      <c r="FW91">
        <v>4520</v>
      </c>
      <c r="FX91">
        <v>4520</v>
      </c>
      <c r="FY91">
        <v>4520</v>
      </c>
      <c r="FZ91">
        <v>4520</v>
      </c>
      <c r="GA91">
        <v>4520</v>
      </c>
      <c r="GB91">
        <v>4520</v>
      </c>
      <c r="GC91">
        <v>4520</v>
      </c>
      <c r="GD91">
        <v>4520</v>
      </c>
      <c r="GE91">
        <v>4520</v>
      </c>
      <c r="GF91">
        <v>4520</v>
      </c>
      <c r="GG91">
        <v>4520</v>
      </c>
      <c r="GH91">
        <v>4520</v>
      </c>
      <c r="GI91">
        <v>4520</v>
      </c>
      <c r="GJ91">
        <v>4520</v>
      </c>
      <c r="GK91">
        <v>4520</v>
      </c>
      <c r="GL91">
        <v>4520</v>
      </c>
      <c r="GM91">
        <v>4520</v>
      </c>
      <c r="GN91">
        <v>4520</v>
      </c>
      <c r="GO91">
        <v>4520</v>
      </c>
      <c r="GP91">
        <v>4520</v>
      </c>
      <c r="GQ91">
        <v>4520</v>
      </c>
      <c r="GR91">
        <v>4520</v>
      </c>
      <c r="GS91">
        <v>4520</v>
      </c>
      <c r="GT91">
        <v>4520</v>
      </c>
      <c r="GU91">
        <v>4520</v>
      </c>
      <c r="GV91">
        <v>4520</v>
      </c>
      <c r="GW91">
        <v>4520</v>
      </c>
      <c r="GX91">
        <v>4520</v>
      </c>
      <c r="GY91">
        <v>4520</v>
      </c>
      <c r="GZ91">
        <v>4520</v>
      </c>
      <c r="HA91">
        <v>4520</v>
      </c>
      <c r="HB91">
        <v>4520</v>
      </c>
      <c r="HC91">
        <v>4520</v>
      </c>
      <c r="HD91">
        <v>4520</v>
      </c>
      <c r="HE91">
        <v>4520</v>
      </c>
      <c r="HF91">
        <v>4520</v>
      </c>
      <c r="HG91">
        <v>4520</v>
      </c>
      <c r="HH91">
        <v>4520</v>
      </c>
      <c r="HI91">
        <v>4520</v>
      </c>
      <c r="HJ91">
        <v>4520</v>
      </c>
      <c r="HK91">
        <v>4520</v>
      </c>
      <c r="HL91">
        <v>4520</v>
      </c>
      <c r="HM91">
        <v>4520</v>
      </c>
      <c r="HN91">
        <v>4520</v>
      </c>
      <c r="HO91">
        <v>4520</v>
      </c>
      <c r="HP91">
        <v>4520</v>
      </c>
      <c r="HQ91">
        <v>4520</v>
      </c>
      <c r="HR91">
        <v>4520</v>
      </c>
      <c r="HS91">
        <v>4520</v>
      </c>
      <c r="HT91">
        <v>4520</v>
      </c>
      <c r="HU91">
        <v>4520</v>
      </c>
      <c r="HV91">
        <v>4520</v>
      </c>
      <c r="HW91">
        <v>4520</v>
      </c>
      <c r="HX91">
        <v>4520</v>
      </c>
      <c r="HY91">
        <v>4520</v>
      </c>
      <c r="HZ91">
        <v>4520</v>
      </c>
      <c r="IA91">
        <v>4520</v>
      </c>
      <c r="IB91">
        <v>4520</v>
      </c>
      <c r="IC91">
        <v>4520</v>
      </c>
      <c r="ID91">
        <v>4520</v>
      </c>
      <c r="IE91">
        <v>4520</v>
      </c>
      <c r="IF91">
        <v>4520</v>
      </c>
      <c r="IG91">
        <v>4520</v>
      </c>
      <c r="IH91">
        <v>4520</v>
      </c>
      <c r="II91">
        <v>4520</v>
      </c>
      <c r="IJ91">
        <v>4520</v>
      </c>
      <c r="IK91">
        <v>4520</v>
      </c>
      <c r="IL91">
        <v>4520</v>
      </c>
      <c r="IM91">
        <v>4520</v>
      </c>
      <c r="IN91">
        <v>4520</v>
      </c>
      <c r="IO91">
        <v>4520</v>
      </c>
      <c r="IP91">
        <v>4520</v>
      </c>
      <c r="IQ91">
        <v>4520</v>
      </c>
      <c r="IR91">
        <v>4520</v>
      </c>
      <c r="IS91">
        <v>4520</v>
      </c>
      <c r="IT91">
        <v>4520</v>
      </c>
      <c r="IU91">
        <v>4520</v>
      </c>
      <c r="IV91">
        <v>4520</v>
      </c>
      <c r="IW91">
        <v>4520</v>
      </c>
      <c r="IX91">
        <v>4520</v>
      </c>
      <c r="IY91">
        <v>4520</v>
      </c>
      <c r="IZ91">
        <v>4520</v>
      </c>
      <c r="JA91">
        <v>4520</v>
      </c>
      <c r="JB91">
        <v>4520</v>
      </c>
      <c r="JC91">
        <v>4520</v>
      </c>
      <c r="JD91">
        <v>4520</v>
      </c>
      <c r="JE91">
        <v>4520</v>
      </c>
      <c r="JF91">
        <v>4520</v>
      </c>
      <c r="JG91">
        <v>4520</v>
      </c>
      <c r="JH91">
        <v>4520</v>
      </c>
      <c r="JI91">
        <v>4520</v>
      </c>
      <c r="JJ91">
        <v>4520</v>
      </c>
      <c r="JK91">
        <v>4520</v>
      </c>
      <c r="JL91">
        <v>4520</v>
      </c>
      <c r="JM91">
        <v>4520</v>
      </c>
      <c r="JN91">
        <v>4520</v>
      </c>
      <c r="JO91">
        <v>4520</v>
      </c>
      <c r="JP91">
        <v>4520</v>
      </c>
      <c r="JQ91">
        <v>4520</v>
      </c>
      <c r="JR91">
        <v>4520</v>
      </c>
      <c r="JS91">
        <v>4520</v>
      </c>
      <c r="JT91">
        <v>4520</v>
      </c>
      <c r="JU91">
        <v>4520</v>
      </c>
      <c r="JV91">
        <v>4520</v>
      </c>
      <c r="JW91">
        <v>4520</v>
      </c>
      <c r="JX91">
        <v>4520</v>
      </c>
      <c r="JY91">
        <v>4520</v>
      </c>
      <c r="JZ91">
        <v>4520</v>
      </c>
      <c r="KA91">
        <v>4520</v>
      </c>
      <c r="KB91">
        <v>4520</v>
      </c>
      <c r="KC91">
        <v>4520</v>
      </c>
      <c r="KD91">
        <v>4520</v>
      </c>
      <c r="KE91">
        <v>4520</v>
      </c>
      <c r="KF91">
        <v>4520</v>
      </c>
      <c r="KG91">
        <v>4520</v>
      </c>
      <c r="KH91">
        <v>4520</v>
      </c>
      <c r="KI91">
        <v>4520</v>
      </c>
      <c r="KJ91">
        <v>4520</v>
      </c>
      <c r="KK91">
        <v>4520</v>
      </c>
      <c r="KL91">
        <v>4520</v>
      </c>
      <c r="KM91">
        <v>4520</v>
      </c>
      <c r="KN91">
        <v>4520</v>
      </c>
      <c r="KO91">
        <v>4520</v>
      </c>
      <c r="KP91">
        <f t="shared" si="1"/>
        <v>4520</v>
      </c>
    </row>
  </sheetData>
  <mergeCells count="25">
    <mergeCell ref="KD1:KO1"/>
    <mergeCell ref="HJ1:HU1"/>
    <mergeCell ref="HV1:IG1"/>
    <mergeCell ref="IH1:IS1"/>
    <mergeCell ref="IT1:JE1"/>
    <mergeCell ref="JF1:JQ1"/>
    <mergeCell ref="JR1:KC1"/>
    <mergeCell ref="GX1:HI1"/>
    <mergeCell ref="BV1:CG1"/>
    <mergeCell ref="CH1:CS1"/>
    <mergeCell ref="CT1:DE1"/>
    <mergeCell ref="DF1:DQ1"/>
    <mergeCell ref="DR1:EC1"/>
    <mergeCell ref="ED1:EO1"/>
    <mergeCell ref="EP1:FA1"/>
    <mergeCell ref="FB1:FM1"/>
    <mergeCell ref="FN1:FY1"/>
    <mergeCell ref="FZ1:GK1"/>
    <mergeCell ref="GL1:GW1"/>
    <mergeCell ref="BJ1:BU1"/>
    <mergeCell ref="B1:M1"/>
    <mergeCell ref="N1:Y1"/>
    <mergeCell ref="Z1:AK1"/>
    <mergeCell ref="AL1:AW1"/>
    <mergeCell ref="AX1:BI1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2"/>
  <sheetViews>
    <sheetView workbookViewId="0">
      <selection sqref="A1:A1048576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732</v>
      </c>
    </row>
    <row r="2" spans="1:1" x14ac:dyDescent="0.25">
      <c r="A2" t="s">
        <v>733</v>
      </c>
    </row>
    <row r="3" spans="1:1" x14ac:dyDescent="0.25">
      <c r="A3" t="s">
        <v>734</v>
      </c>
    </row>
    <row r="4" spans="1:1" x14ac:dyDescent="0.25">
      <c r="A4" t="s">
        <v>735</v>
      </c>
    </row>
    <row r="5" spans="1:1" x14ac:dyDescent="0.25">
      <c r="A5" t="s">
        <v>736</v>
      </c>
    </row>
    <row r="6" spans="1:1" x14ac:dyDescent="0.25">
      <c r="A6" t="s">
        <v>737</v>
      </c>
    </row>
    <row r="7" spans="1:1" x14ac:dyDescent="0.25">
      <c r="A7" t="s">
        <v>1181</v>
      </c>
    </row>
    <row r="8" spans="1:1" x14ac:dyDescent="0.25">
      <c r="A8" t="s">
        <v>738</v>
      </c>
    </row>
    <row r="9" spans="1:1" x14ac:dyDescent="0.25">
      <c r="A9" t="s">
        <v>739</v>
      </c>
    </row>
    <row r="10" spans="1:1" x14ac:dyDescent="0.25">
      <c r="A10" t="s">
        <v>740</v>
      </c>
    </row>
    <row r="11" spans="1:1" x14ac:dyDescent="0.25">
      <c r="A11" t="s">
        <v>1182</v>
      </c>
    </row>
    <row r="12" spans="1:1" x14ac:dyDescent="0.25">
      <c r="A12" t="s">
        <v>700</v>
      </c>
    </row>
    <row r="13" spans="1:1" x14ac:dyDescent="0.25">
      <c r="A13" t="s">
        <v>706</v>
      </c>
    </row>
    <row r="14" spans="1:1" x14ac:dyDescent="0.25">
      <c r="A14" t="s">
        <v>25</v>
      </c>
    </row>
    <row r="15" spans="1:1" x14ac:dyDescent="0.25">
      <c r="A15" t="s">
        <v>701</v>
      </c>
    </row>
    <row r="16" spans="1:1" x14ac:dyDescent="0.25">
      <c r="A16" t="s">
        <v>48</v>
      </c>
    </row>
    <row r="17" spans="1:1" x14ac:dyDescent="0.25">
      <c r="A17" t="s">
        <v>58</v>
      </c>
    </row>
    <row r="18" spans="1:1" x14ac:dyDescent="0.25">
      <c r="A18" t="s">
        <v>113</v>
      </c>
    </row>
    <row r="19" spans="1:1" x14ac:dyDescent="0.25">
      <c r="A19" t="s">
        <v>741</v>
      </c>
    </row>
    <row r="20" spans="1:1" x14ac:dyDescent="0.25">
      <c r="A20" t="s">
        <v>702</v>
      </c>
    </row>
    <row r="21" spans="1:1" x14ac:dyDescent="0.25">
      <c r="A21" t="s">
        <v>707</v>
      </c>
    </row>
    <row r="22" spans="1:1" x14ac:dyDescent="0.25">
      <c r="A22" t="s">
        <v>578</v>
      </c>
    </row>
    <row r="23" spans="1:1" x14ac:dyDescent="0.25">
      <c r="A23" t="s">
        <v>703</v>
      </c>
    </row>
    <row r="24" spans="1:1" x14ac:dyDescent="0.25">
      <c r="A24" t="s">
        <v>581</v>
      </c>
    </row>
    <row r="25" spans="1:1" x14ac:dyDescent="0.25">
      <c r="A25" t="s">
        <v>136</v>
      </c>
    </row>
    <row r="26" spans="1:1" x14ac:dyDescent="0.25">
      <c r="A26" t="s">
        <v>164</v>
      </c>
    </row>
    <row r="27" spans="1:1" x14ac:dyDescent="0.25">
      <c r="A27" t="s">
        <v>176</v>
      </c>
    </row>
    <row r="28" spans="1:1" x14ac:dyDescent="0.25">
      <c r="A28" t="s">
        <v>742</v>
      </c>
    </row>
    <row r="29" spans="1:1" x14ac:dyDescent="0.25">
      <c r="A29" t="s">
        <v>704</v>
      </c>
    </row>
    <row r="30" spans="1:1" x14ac:dyDescent="0.25">
      <c r="A30" t="s">
        <v>743</v>
      </c>
    </row>
    <row r="31" spans="1:1" x14ac:dyDescent="0.25">
      <c r="A31" t="s">
        <v>705</v>
      </c>
    </row>
    <row r="32" spans="1:1" x14ac:dyDescent="0.25">
      <c r="A32" t="s">
        <v>708</v>
      </c>
    </row>
    <row r="33" spans="1:1" x14ac:dyDescent="0.25">
      <c r="A33" t="s">
        <v>198</v>
      </c>
    </row>
    <row r="34" spans="1:1" x14ac:dyDescent="0.25">
      <c r="A34" t="s">
        <v>589</v>
      </c>
    </row>
    <row r="35" spans="1:1" x14ac:dyDescent="0.25">
      <c r="A35" t="s">
        <v>192</v>
      </c>
    </row>
    <row r="36" spans="1:1" x14ac:dyDescent="0.25">
      <c r="A36" t="s">
        <v>590</v>
      </c>
    </row>
    <row r="37" spans="1:1" x14ac:dyDescent="0.25">
      <c r="A37" t="s">
        <v>243</v>
      </c>
    </row>
    <row r="38" spans="1:1" x14ac:dyDescent="0.25">
      <c r="A38" t="s">
        <v>709</v>
      </c>
    </row>
    <row r="39" spans="1:1" x14ac:dyDescent="0.25">
      <c r="A39" t="s">
        <v>593</v>
      </c>
    </row>
    <row r="40" spans="1:1" x14ac:dyDescent="0.25">
      <c r="A40" t="s">
        <v>710</v>
      </c>
    </row>
    <row r="41" spans="1:1" x14ac:dyDescent="0.25">
      <c r="A41" t="s">
        <v>599</v>
      </c>
    </row>
    <row r="42" spans="1:1" x14ac:dyDescent="0.25">
      <c r="A42" t="s">
        <v>265</v>
      </c>
    </row>
    <row r="43" spans="1:1" x14ac:dyDescent="0.25">
      <c r="A43" t="s">
        <v>711</v>
      </c>
    </row>
    <row r="44" spans="1:1" x14ac:dyDescent="0.25">
      <c r="A44" t="s">
        <v>281</v>
      </c>
    </row>
    <row r="45" spans="1:1" x14ac:dyDescent="0.25">
      <c r="A45" t="s">
        <v>294</v>
      </c>
    </row>
    <row r="46" spans="1:1" x14ac:dyDescent="0.25">
      <c r="A46" t="s">
        <v>309</v>
      </c>
    </row>
    <row r="47" spans="1:1" x14ac:dyDescent="0.25">
      <c r="A47" t="s">
        <v>325</v>
      </c>
    </row>
    <row r="48" spans="1:1" x14ac:dyDescent="0.25">
      <c r="A48" t="s">
        <v>601</v>
      </c>
    </row>
    <row r="49" spans="1:1" x14ac:dyDescent="0.25">
      <c r="A49" t="s">
        <v>602</v>
      </c>
    </row>
    <row r="50" spans="1:1" x14ac:dyDescent="0.25">
      <c r="A50" t="s">
        <v>314</v>
      </c>
    </row>
    <row r="51" spans="1:1" x14ac:dyDescent="0.25">
      <c r="A51" t="s">
        <v>744</v>
      </c>
    </row>
    <row r="52" spans="1:1" x14ac:dyDescent="0.25">
      <c r="A52" t="s">
        <v>603</v>
      </c>
    </row>
    <row r="53" spans="1:1" x14ac:dyDescent="0.25">
      <c r="A53" t="s">
        <v>712</v>
      </c>
    </row>
    <row r="54" spans="1:1" x14ac:dyDescent="0.25">
      <c r="A54" t="s">
        <v>354</v>
      </c>
    </row>
    <row r="55" spans="1:1" x14ac:dyDescent="0.25">
      <c r="A55" t="s">
        <v>359</v>
      </c>
    </row>
    <row r="56" spans="1:1" x14ac:dyDescent="0.25">
      <c r="A56" t="s">
        <v>745</v>
      </c>
    </row>
    <row r="57" spans="1:1" x14ac:dyDescent="0.25">
      <c r="A57" t="s">
        <v>207</v>
      </c>
    </row>
    <row r="58" spans="1:1" x14ac:dyDescent="0.25">
      <c r="A58" t="s">
        <v>606</v>
      </c>
    </row>
    <row r="59" spans="1:1" x14ac:dyDescent="0.25">
      <c r="A59" t="s">
        <v>607</v>
      </c>
    </row>
    <row r="60" spans="1:1" x14ac:dyDescent="0.25">
      <c r="A60" t="s">
        <v>608</v>
      </c>
    </row>
    <row r="61" spans="1:1" x14ac:dyDescent="0.25">
      <c r="A61" t="s">
        <v>714</v>
      </c>
    </row>
    <row r="62" spans="1:1" x14ac:dyDescent="0.25">
      <c r="A62" t="s">
        <v>715</v>
      </c>
    </row>
    <row r="63" spans="1:1" x14ac:dyDescent="0.25">
      <c r="A63" t="s">
        <v>716</v>
      </c>
    </row>
    <row r="64" spans="1:1" x14ac:dyDescent="0.25">
      <c r="A64" t="s">
        <v>619</v>
      </c>
    </row>
    <row r="65" spans="1:1" x14ac:dyDescent="0.25">
      <c r="A65" t="s">
        <v>620</v>
      </c>
    </row>
    <row r="66" spans="1:1" x14ac:dyDescent="0.25">
      <c r="A66" t="s">
        <v>717</v>
      </c>
    </row>
    <row r="67" spans="1:1" x14ac:dyDescent="0.25">
      <c r="A67" t="s">
        <v>718</v>
      </c>
    </row>
    <row r="68" spans="1:1" x14ac:dyDescent="0.25">
      <c r="A68" t="s">
        <v>624</v>
      </c>
    </row>
    <row r="69" spans="1:1" x14ac:dyDescent="0.25">
      <c r="A69" t="s">
        <v>746</v>
      </c>
    </row>
    <row r="70" spans="1:1" x14ac:dyDescent="0.25">
      <c r="A70" t="s">
        <v>747</v>
      </c>
    </row>
    <row r="71" spans="1:1" x14ac:dyDescent="0.25">
      <c r="A71" t="s">
        <v>748</v>
      </c>
    </row>
    <row r="72" spans="1:1" x14ac:dyDescent="0.25">
      <c r="A72" t="s">
        <v>749</v>
      </c>
    </row>
    <row r="73" spans="1:1" x14ac:dyDescent="0.25">
      <c r="A73" t="s">
        <v>750</v>
      </c>
    </row>
    <row r="74" spans="1:1" x14ac:dyDescent="0.25">
      <c r="A74" t="s">
        <v>751</v>
      </c>
    </row>
    <row r="75" spans="1:1" x14ac:dyDescent="0.25">
      <c r="A75" t="s">
        <v>752</v>
      </c>
    </row>
    <row r="76" spans="1:1" x14ac:dyDescent="0.25">
      <c r="A76" t="s">
        <v>753</v>
      </c>
    </row>
    <row r="77" spans="1:1" x14ac:dyDescent="0.25">
      <c r="A77" t="s">
        <v>754</v>
      </c>
    </row>
    <row r="78" spans="1:1" x14ac:dyDescent="0.25">
      <c r="A78" t="s">
        <v>755</v>
      </c>
    </row>
    <row r="79" spans="1:1" x14ac:dyDescent="0.25">
      <c r="A79" t="s">
        <v>756</v>
      </c>
    </row>
    <row r="80" spans="1:1" x14ac:dyDescent="0.25">
      <c r="A80" t="s">
        <v>757</v>
      </c>
    </row>
    <row r="81" spans="1:1" x14ac:dyDescent="0.25">
      <c r="A81" t="s">
        <v>758</v>
      </c>
    </row>
    <row r="82" spans="1:1" x14ac:dyDescent="0.25">
      <c r="A82" t="s">
        <v>759</v>
      </c>
    </row>
    <row r="83" spans="1:1" x14ac:dyDescent="0.25">
      <c r="A83" t="s">
        <v>760</v>
      </c>
    </row>
    <row r="84" spans="1:1" x14ac:dyDescent="0.25">
      <c r="A84" t="s">
        <v>761</v>
      </c>
    </row>
    <row r="85" spans="1:1" x14ac:dyDescent="0.25">
      <c r="A85" t="s">
        <v>762</v>
      </c>
    </row>
    <row r="86" spans="1:1" x14ac:dyDescent="0.25">
      <c r="A86" t="s">
        <v>763</v>
      </c>
    </row>
    <row r="87" spans="1:1" x14ac:dyDescent="0.25">
      <c r="A87" t="s">
        <v>764</v>
      </c>
    </row>
    <row r="88" spans="1:1" x14ac:dyDescent="0.25">
      <c r="A88" t="s">
        <v>765</v>
      </c>
    </row>
    <row r="89" spans="1:1" x14ac:dyDescent="0.25">
      <c r="A89" t="s">
        <v>766</v>
      </c>
    </row>
    <row r="90" spans="1:1" x14ac:dyDescent="0.25">
      <c r="A90" t="s">
        <v>767</v>
      </c>
    </row>
    <row r="91" spans="1:1" x14ac:dyDescent="0.25">
      <c r="A91" t="s">
        <v>1183</v>
      </c>
    </row>
    <row r="92" spans="1:1" x14ac:dyDescent="0.25">
      <c r="A92" t="s">
        <v>1184</v>
      </c>
    </row>
    <row r="93" spans="1:1" x14ac:dyDescent="0.25">
      <c r="A93" t="s">
        <v>1185</v>
      </c>
    </row>
    <row r="94" spans="1:1" x14ac:dyDescent="0.25">
      <c r="A94" t="s">
        <v>1186</v>
      </c>
    </row>
    <row r="95" spans="1:1" x14ac:dyDescent="0.25">
      <c r="A95" t="s">
        <v>768</v>
      </c>
    </row>
    <row r="96" spans="1:1" x14ac:dyDescent="0.25">
      <c r="A96" t="s">
        <v>769</v>
      </c>
    </row>
    <row r="97" spans="1:1" x14ac:dyDescent="0.25">
      <c r="A97" t="s">
        <v>770</v>
      </c>
    </row>
    <row r="98" spans="1:1" x14ac:dyDescent="0.25">
      <c r="A98" t="s">
        <v>771</v>
      </c>
    </row>
    <row r="99" spans="1:1" x14ac:dyDescent="0.25">
      <c r="A99" t="s">
        <v>772</v>
      </c>
    </row>
    <row r="100" spans="1:1" x14ac:dyDescent="0.25">
      <c r="A100" t="s">
        <v>773</v>
      </c>
    </row>
    <row r="101" spans="1:1" x14ac:dyDescent="0.25">
      <c r="A101" t="s">
        <v>774</v>
      </c>
    </row>
    <row r="102" spans="1:1" x14ac:dyDescent="0.25">
      <c r="A102" t="s">
        <v>775</v>
      </c>
    </row>
    <row r="103" spans="1:1" x14ac:dyDescent="0.25">
      <c r="A103" t="s">
        <v>776</v>
      </c>
    </row>
    <row r="104" spans="1:1" x14ac:dyDescent="0.25">
      <c r="A104" t="s">
        <v>1187</v>
      </c>
    </row>
    <row r="105" spans="1:1" x14ac:dyDescent="0.25">
      <c r="A105" t="s">
        <v>777</v>
      </c>
    </row>
    <row r="106" spans="1:1" x14ac:dyDescent="0.25">
      <c r="A106" t="s">
        <v>778</v>
      </c>
    </row>
    <row r="107" spans="1:1" x14ac:dyDescent="0.25">
      <c r="A107" t="s">
        <v>779</v>
      </c>
    </row>
    <row r="108" spans="1:1" x14ac:dyDescent="0.25">
      <c r="A108" t="s">
        <v>719</v>
      </c>
    </row>
    <row r="109" spans="1:1" x14ac:dyDescent="0.25">
      <c r="A109" t="s">
        <v>720</v>
      </c>
    </row>
    <row r="110" spans="1:1" x14ac:dyDescent="0.25">
      <c r="A110" t="s">
        <v>638</v>
      </c>
    </row>
    <row r="111" spans="1:1" x14ac:dyDescent="0.25">
      <c r="A111" t="s">
        <v>721</v>
      </c>
    </row>
    <row r="112" spans="1:1" x14ac:dyDescent="0.25">
      <c r="A112" t="s">
        <v>722</v>
      </c>
    </row>
    <row r="113" spans="1:1" x14ac:dyDescent="0.25">
      <c r="A113" t="s">
        <v>723</v>
      </c>
    </row>
    <row r="114" spans="1:1" x14ac:dyDescent="0.25">
      <c r="A114" t="s">
        <v>724</v>
      </c>
    </row>
    <row r="115" spans="1:1" x14ac:dyDescent="0.25">
      <c r="A115" t="s">
        <v>725</v>
      </c>
    </row>
    <row r="116" spans="1:1" x14ac:dyDescent="0.25">
      <c r="A116" t="s">
        <v>726</v>
      </c>
    </row>
    <row r="117" spans="1:1" x14ac:dyDescent="0.25">
      <c r="A117" t="s">
        <v>727</v>
      </c>
    </row>
    <row r="118" spans="1:1" x14ac:dyDescent="0.25">
      <c r="A118" t="s">
        <v>667</v>
      </c>
    </row>
    <row r="119" spans="1:1" x14ac:dyDescent="0.25">
      <c r="A119" t="s">
        <v>668</v>
      </c>
    </row>
    <row r="120" spans="1:1" x14ac:dyDescent="0.25">
      <c r="A120" t="s">
        <v>669</v>
      </c>
    </row>
    <row r="121" spans="1:1" x14ac:dyDescent="0.25">
      <c r="A121" t="s">
        <v>670</v>
      </c>
    </row>
    <row r="122" spans="1:1" x14ac:dyDescent="0.25">
      <c r="A122" t="s">
        <v>671</v>
      </c>
    </row>
    <row r="123" spans="1:1" x14ac:dyDescent="0.25">
      <c r="A123" t="s">
        <v>40</v>
      </c>
    </row>
    <row r="124" spans="1:1" x14ac:dyDescent="0.25">
      <c r="A124" t="s">
        <v>780</v>
      </c>
    </row>
    <row r="125" spans="1:1" x14ac:dyDescent="0.25">
      <c r="A125" t="s">
        <v>122</v>
      </c>
    </row>
    <row r="126" spans="1:1" x14ac:dyDescent="0.25">
      <c r="A126" t="s">
        <v>672</v>
      </c>
    </row>
    <row r="127" spans="1:1" x14ac:dyDescent="0.25">
      <c r="A127" t="s">
        <v>673</v>
      </c>
    </row>
    <row r="128" spans="1:1" x14ac:dyDescent="0.25">
      <c r="A128" t="s">
        <v>188</v>
      </c>
    </row>
    <row r="129" spans="1:1" x14ac:dyDescent="0.25">
      <c r="A129" t="s">
        <v>728</v>
      </c>
    </row>
    <row r="130" spans="1:1" x14ac:dyDescent="0.25">
      <c r="A130" t="s">
        <v>678</v>
      </c>
    </row>
    <row r="131" spans="1:1" x14ac:dyDescent="0.25">
      <c r="A131" t="s">
        <v>679</v>
      </c>
    </row>
    <row r="132" spans="1:1" x14ac:dyDescent="0.25">
      <c r="A132" t="s">
        <v>781</v>
      </c>
    </row>
    <row r="133" spans="1:1" x14ac:dyDescent="0.25">
      <c r="A133" t="s">
        <v>782</v>
      </c>
    </row>
    <row r="134" spans="1:1" x14ac:dyDescent="0.25">
      <c r="A134" t="s">
        <v>680</v>
      </c>
    </row>
    <row r="135" spans="1:1" x14ac:dyDescent="0.25">
      <c r="A135" t="s">
        <v>681</v>
      </c>
    </row>
    <row r="136" spans="1:1" x14ac:dyDescent="0.25">
      <c r="A136" t="s">
        <v>682</v>
      </c>
    </row>
    <row r="137" spans="1:1" x14ac:dyDescent="0.25">
      <c r="A137" t="s">
        <v>683</v>
      </c>
    </row>
    <row r="138" spans="1:1" x14ac:dyDescent="0.25">
      <c r="A138" t="s">
        <v>729</v>
      </c>
    </row>
    <row r="139" spans="1:1" x14ac:dyDescent="0.25">
      <c r="A139" t="s">
        <v>686</v>
      </c>
    </row>
    <row r="140" spans="1:1" x14ac:dyDescent="0.25">
      <c r="A140" t="s">
        <v>687</v>
      </c>
    </row>
    <row r="141" spans="1:1" x14ac:dyDescent="0.25">
      <c r="A141" t="s">
        <v>349</v>
      </c>
    </row>
    <row r="142" spans="1:1" x14ac:dyDescent="0.25">
      <c r="A142" t="s">
        <v>688</v>
      </c>
    </row>
    <row r="143" spans="1:1" x14ac:dyDescent="0.25">
      <c r="A143" t="s">
        <v>689</v>
      </c>
    </row>
    <row r="144" spans="1:1" x14ac:dyDescent="0.25">
      <c r="A144" t="s">
        <v>783</v>
      </c>
    </row>
    <row r="145" spans="1:1" x14ac:dyDescent="0.25">
      <c r="A145" t="s">
        <v>784</v>
      </c>
    </row>
    <row r="146" spans="1:1" x14ac:dyDescent="0.25">
      <c r="A146" t="s">
        <v>785</v>
      </c>
    </row>
    <row r="147" spans="1:1" x14ac:dyDescent="0.25">
      <c r="A147" t="s">
        <v>786</v>
      </c>
    </row>
    <row r="148" spans="1:1" x14ac:dyDescent="0.25">
      <c r="A148" t="s">
        <v>787</v>
      </c>
    </row>
    <row r="149" spans="1:1" x14ac:dyDescent="0.25">
      <c r="A149" t="s">
        <v>730</v>
      </c>
    </row>
    <row r="150" spans="1:1" x14ac:dyDescent="0.25">
      <c r="A150" t="s">
        <v>788</v>
      </c>
    </row>
    <row r="151" spans="1:1" x14ac:dyDescent="0.25">
      <c r="A151" t="s">
        <v>1188</v>
      </c>
    </row>
    <row r="152" spans="1:1" x14ac:dyDescent="0.25">
      <c r="A152" t="s">
        <v>789</v>
      </c>
    </row>
    <row r="153" spans="1:1" x14ac:dyDescent="0.25">
      <c r="A153" t="s">
        <v>1189</v>
      </c>
    </row>
    <row r="154" spans="1:1" x14ac:dyDescent="0.25">
      <c r="A154" t="s">
        <v>790</v>
      </c>
    </row>
    <row r="155" spans="1:1" x14ac:dyDescent="0.25">
      <c r="A155" t="s">
        <v>791</v>
      </c>
    </row>
    <row r="156" spans="1:1" x14ac:dyDescent="0.25">
      <c r="A156" t="s">
        <v>792</v>
      </c>
    </row>
    <row r="157" spans="1:1" x14ac:dyDescent="0.25">
      <c r="A157" t="s">
        <v>793</v>
      </c>
    </row>
    <row r="158" spans="1:1" x14ac:dyDescent="0.25">
      <c r="A158" t="s">
        <v>794</v>
      </c>
    </row>
    <row r="159" spans="1:1" x14ac:dyDescent="0.25">
      <c r="A159" t="s">
        <v>1190</v>
      </c>
    </row>
    <row r="160" spans="1:1" x14ac:dyDescent="0.25">
      <c r="A160" t="s">
        <v>795</v>
      </c>
    </row>
    <row r="161" spans="1:1" x14ac:dyDescent="0.25">
      <c r="A161" t="s">
        <v>796</v>
      </c>
    </row>
    <row r="162" spans="1:1" x14ac:dyDescent="0.25">
      <c r="A162" t="s">
        <v>693</v>
      </c>
    </row>
    <row r="163" spans="1:1" x14ac:dyDescent="0.25">
      <c r="A163" t="s">
        <v>695</v>
      </c>
    </row>
    <row r="164" spans="1:1" x14ac:dyDescent="0.25">
      <c r="A164" t="s">
        <v>797</v>
      </c>
    </row>
    <row r="165" spans="1:1" x14ac:dyDescent="0.25">
      <c r="A165" t="s">
        <v>798</v>
      </c>
    </row>
    <row r="166" spans="1:1" x14ac:dyDescent="0.25">
      <c r="A166" t="s">
        <v>799</v>
      </c>
    </row>
    <row r="167" spans="1:1" x14ac:dyDescent="0.25">
      <c r="A167" t="s">
        <v>800</v>
      </c>
    </row>
    <row r="168" spans="1:1" x14ac:dyDescent="0.25">
      <c r="A168" t="s">
        <v>801</v>
      </c>
    </row>
    <row r="169" spans="1:1" x14ac:dyDescent="0.25">
      <c r="A169" t="s">
        <v>802</v>
      </c>
    </row>
    <row r="170" spans="1:1" x14ac:dyDescent="0.25">
      <c r="A170" t="s">
        <v>803</v>
      </c>
    </row>
    <row r="171" spans="1:1" x14ac:dyDescent="0.25">
      <c r="A171" t="s">
        <v>804</v>
      </c>
    </row>
    <row r="172" spans="1:1" x14ac:dyDescent="0.25">
      <c r="A172" t="s">
        <v>805</v>
      </c>
    </row>
    <row r="173" spans="1:1" x14ac:dyDescent="0.25">
      <c r="A173" t="s">
        <v>806</v>
      </c>
    </row>
    <row r="174" spans="1:1" x14ac:dyDescent="0.25">
      <c r="A174" t="s">
        <v>807</v>
      </c>
    </row>
    <row r="175" spans="1:1" x14ac:dyDescent="0.25">
      <c r="A175" t="s">
        <v>808</v>
      </c>
    </row>
    <row r="176" spans="1:1" x14ac:dyDescent="0.25">
      <c r="A176" t="s">
        <v>809</v>
      </c>
    </row>
    <row r="177" spans="1:1" x14ac:dyDescent="0.25">
      <c r="A177" t="s">
        <v>810</v>
      </c>
    </row>
    <row r="178" spans="1:1" x14ac:dyDescent="0.25">
      <c r="A178" t="s">
        <v>811</v>
      </c>
    </row>
    <row r="179" spans="1:1" x14ac:dyDescent="0.25">
      <c r="A179" t="s">
        <v>812</v>
      </c>
    </row>
    <row r="180" spans="1:1" x14ac:dyDescent="0.25">
      <c r="A180" t="s">
        <v>813</v>
      </c>
    </row>
    <row r="181" spans="1:1" x14ac:dyDescent="0.25">
      <c r="A181" t="s">
        <v>814</v>
      </c>
    </row>
    <row r="182" spans="1:1" x14ac:dyDescent="0.25">
      <c r="A182" t="s">
        <v>815</v>
      </c>
    </row>
    <row r="183" spans="1:1" x14ac:dyDescent="0.25">
      <c r="A183" t="s">
        <v>816</v>
      </c>
    </row>
    <row r="184" spans="1:1" x14ac:dyDescent="0.25">
      <c r="A184" t="s">
        <v>817</v>
      </c>
    </row>
    <row r="185" spans="1:1" x14ac:dyDescent="0.25">
      <c r="A185" t="s">
        <v>818</v>
      </c>
    </row>
    <row r="186" spans="1:1" x14ac:dyDescent="0.25">
      <c r="A186" t="s">
        <v>819</v>
      </c>
    </row>
    <row r="187" spans="1:1" x14ac:dyDescent="0.25">
      <c r="A187" t="s">
        <v>820</v>
      </c>
    </row>
    <row r="188" spans="1:1" x14ac:dyDescent="0.25">
      <c r="A188" t="s">
        <v>821</v>
      </c>
    </row>
    <row r="189" spans="1:1" x14ac:dyDescent="0.25">
      <c r="A189" t="s">
        <v>822</v>
      </c>
    </row>
    <row r="190" spans="1:1" x14ac:dyDescent="0.25">
      <c r="A190" t="s">
        <v>823</v>
      </c>
    </row>
    <row r="191" spans="1:1" x14ac:dyDescent="0.25">
      <c r="A191" t="s">
        <v>824</v>
      </c>
    </row>
    <row r="192" spans="1:1" x14ac:dyDescent="0.25">
      <c r="A192" t="s">
        <v>825</v>
      </c>
    </row>
    <row r="193" spans="1:1" x14ac:dyDescent="0.25">
      <c r="A193" t="s">
        <v>826</v>
      </c>
    </row>
    <row r="194" spans="1:1" x14ac:dyDescent="0.25">
      <c r="A194" t="s">
        <v>827</v>
      </c>
    </row>
    <row r="195" spans="1:1" x14ac:dyDescent="0.25">
      <c r="A195" t="s">
        <v>828</v>
      </c>
    </row>
    <row r="196" spans="1:1" x14ac:dyDescent="0.25">
      <c r="A196" t="s">
        <v>829</v>
      </c>
    </row>
    <row r="197" spans="1:1" x14ac:dyDescent="0.25">
      <c r="A197" t="s">
        <v>830</v>
      </c>
    </row>
    <row r="198" spans="1:1" x14ac:dyDescent="0.25">
      <c r="A198" t="s">
        <v>831</v>
      </c>
    </row>
    <row r="199" spans="1:1" x14ac:dyDescent="0.25">
      <c r="A199" t="s">
        <v>832</v>
      </c>
    </row>
    <row r="200" spans="1:1" x14ac:dyDescent="0.25">
      <c r="A200" t="s">
        <v>833</v>
      </c>
    </row>
    <row r="201" spans="1:1" x14ac:dyDescent="0.25">
      <c r="A201" t="s">
        <v>834</v>
      </c>
    </row>
    <row r="202" spans="1:1" x14ac:dyDescent="0.25">
      <c r="A202" t="s">
        <v>835</v>
      </c>
    </row>
    <row r="203" spans="1:1" x14ac:dyDescent="0.25">
      <c r="A203" t="s">
        <v>836</v>
      </c>
    </row>
    <row r="204" spans="1:1" x14ac:dyDescent="0.25">
      <c r="A204" t="s">
        <v>837</v>
      </c>
    </row>
    <row r="205" spans="1:1" x14ac:dyDescent="0.25">
      <c r="A205" t="s">
        <v>838</v>
      </c>
    </row>
    <row r="206" spans="1:1" x14ac:dyDescent="0.25">
      <c r="A206" t="s">
        <v>839</v>
      </c>
    </row>
    <row r="207" spans="1:1" x14ac:dyDescent="0.25">
      <c r="A207" t="s">
        <v>840</v>
      </c>
    </row>
    <row r="208" spans="1:1" x14ac:dyDescent="0.25">
      <c r="A208" t="s">
        <v>841</v>
      </c>
    </row>
    <row r="209" spans="1:1" x14ac:dyDescent="0.25">
      <c r="A209" t="s">
        <v>842</v>
      </c>
    </row>
    <row r="210" spans="1:1" x14ac:dyDescent="0.25">
      <c r="A210" t="s">
        <v>843</v>
      </c>
    </row>
    <row r="211" spans="1:1" x14ac:dyDescent="0.25">
      <c r="A211" t="s">
        <v>844</v>
      </c>
    </row>
    <row r="212" spans="1:1" x14ac:dyDescent="0.25">
      <c r="A212" t="s">
        <v>845</v>
      </c>
    </row>
    <row r="213" spans="1:1" x14ac:dyDescent="0.25">
      <c r="A213" t="s">
        <v>846</v>
      </c>
    </row>
    <row r="214" spans="1:1" x14ac:dyDescent="0.25">
      <c r="A214" t="s">
        <v>847</v>
      </c>
    </row>
    <row r="215" spans="1:1" x14ac:dyDescent="0.25">
      <c r="A215" t="s">
        <v>848</v>
      </c>
    </row>
    <row r="216" spans="1:1" x14ac:dyDescent="0.25">
      <c r="A216" t="s">
        <v>849</v>
      </c>
    </row>
    <row r="217" spans="1:1" x14ac:dyDescent="0.25">
      <c r="A217" t="s">
        <v>850</v>
      </c>
    </row>
    <row r="218" spans="1:1" x14ac:dyDescent="0.25">
      <c r="A218" t="s">
        <v>851</v>
      </c>
    </row>
    <row r="219" spans="1:1" x14ac:dyDescent="0.25">
      <c r="A219" t="s">
        <v>852</v>
      </c>
    </row>
    <row r="220" spans="1:1" x14ac:dyDescent="0.25">
      <c r="A220" t="s">
        <v>853</v>
      </c>
    </row>
    <row r="221" spans="1:1" x14ac:dyDescent="0.25">
      <c r="A221" t="s">
        <v>854</v>
      </c>
    </row>
    <row r="222" spans="1:1" x14ac:dyDescent="0.25">
      <c r="A222" t="s">
        <v>855</v>
      </c>
    </row>
    <row r="223" spans="1:1" x14ac:dyDescent="0.25">
      <c r="A223" t="s">
        <v>856</v>
      </c>
    </row>
    <row r="224" spans="1:1" x14ac:dyDescent="0.25">
      <c r="A224" t="s">
        <v>857</v>
      </c>
    </row>
    <row r="225" spans="1:1" x14ac:dyDescent="0.25">
      <c r="A225" t="s">
        <v>858</v>
      </c>
    </row>
    <row r="226" spans="1:1" x14ac:dyDescent="0.25">
      <c r="A226" t="s">
        <v>859</v>
      </c>
    </row>
    <row r="227" spans="1:1" x14ac:dyDescent="0.25">
      <c r="A227" t="s">
        <v>860</v>
      </c>
    </row>
    <row r="228" spans="1:1" x14ac:dyDescent="0.25">
      <c r="A228" t="s">
        <v>861</v>
      </c>
    </row>
    <row r="229" spans="1:1" x14ac:dyDescent="0.25">
      <c r="A229" t="s">
        <v>862</v>
      </c>
    </row>
    <row r="230" spans="1:1" x14ac:dyDescent="0.25">
      <c r="A230" t="s">
        <v>863</v>
      </c>
    </row>
    <row r="231" spans="1:1" x14ac:dyDescent="0.25">
      <c r="A231" t="s">
        <v>864</v>
      </c>
    </row>
    <row r="232" spans="1:1" x14ac:dyDescent="0.25">
      <c r="A232" t="s">
        <v>865</v>
      </c>
    </row>
    <row r="233" spans="1:1" x14ac:dyDescent="0.25">
      <c r="A233" t="s">
        <v>866</v>
      </c>
    </row>
    <row r="234" spans="1:1" x14ac:dyDescent="0.25">
      <c r="A234" t="s">
        <v>867</v>
      </c>
    </row>
    <row r="235" spans="1:1" x14ac:dyDescent="0.25">
      <c r="A235" t="s">
        <v>868</v>
      </c>
    </row>
    <row r="236" spans="1:1" x14ac:dyDescent="0.25">
      <c r="A236" t="s">
        <v>869</v>
      </c>
    </row>
    <row r="237" spans="1:1" x14ac:dyDescent="0.25">
      <c r="A237" t="s">
        <v>870</v>
      </c>
    </row>
    <row r="238" spans="1:1" x14ac:dyDescent="0.25">
      <c r="A238" t="s">
        <v>871</v>
      </c>
    </row>
    <row r="239" spans="1:1" x14ac:dyDescent="0.25">
      <c r="A239" t="s">
        <v>872</v>
      </c>
    </row>
    <row r="240" spans="1:1" x14ac:dyDescent="0.25">
      <c r="A240" t="s">
        <v>873</v>
      </c>
    </row>
    <row r="241" spans="1:1" x14ac:dyDescent="0.25">
      <c r="A241" t="s">
        <v>874</v>
      </c>
    </row>
    <row r="242" spans="1:1" x14ac:dyDescent="0.25">
      <c r="A242" t="s">
        <v>875</v>
      </c>
    </row>
    <row r="243" spans="1:1" x14ac:dyDescent="0.25">
      <c r="A243" t="s">
        <v>876</v>
      </c>
    </row>
    <row r="244" spans="1:1" x14ac:dyDescent="0.25">
      <c r="A244" t="s">
        <v>877</v>
      </c>
    </row>
    <row r="245" spans="1:1" x14ac:dyDescent="0.25">
      <c r="A245" t="s">
        <v>878</v>
      </c>
    </row>
    <row r="246" spans="1:1" x14ac:dyDescent="0.25">
      <c r="A246" t="s">
        <v>879</v>
      </c>
    </row>
    <row r="247" spans="1:1" x14ac:dyDescent="0.25">
      <c r="A247" t="s">
        <v>880</v>
      </c>
    </row>
    <row r="248" spans="1:1" x14ac:dyDescent="0.25">
      <c r="A248" t="s">
        <v>881</v>
      </c>
    </row>
    <row r="249" spans="1:1" x14ac:dyDescent="0.25">
      <c r="A249" t="s">
        <v>882</v>
      </c>
    </row>
    <row r="250" spans="1:1" x14ac:dyDescent="0.25">
      <c r="A250" t="s">
        <v>883</v>
      </c>
    </row>
    <row r="251" spans="1:1" x14ac:dyDescent="0.25">
      <c r="A251" t="s">
        <v>884</v>
      </c>
    </row>
    <row r="252" spans="1:1" x14ac:dyDescent="0.25">
      <c r="A252" t="s">
        <v>885</v>
      </c>
    </row>
    <row r="253" spans="1:1" x14ac:dyDescent="0.25">
      <c r="A253" t="s">
        <v>886</v>
      </c>
    </row>
    <row r="254" spans="1:1" x14ac:dyDescent="0.25">
      <c r="A254" t="s">
        <v>887</v>
      </c>
    </row>
    <row r="255" spans="1:1" x14ac:dyDescent="0.25">
      <c r="A255" t="s">
        <v>888</v>
      </c>
    </row>
    <row r="256" spans="1:1" x14ac:dyDescent="0.25">
      <c r="A256" t="s">
        <v>889</v>
      </c>
    </row>
    <row r="257" spans="1:1" x14ac:dyDescent="0.25">
      <c r="A257" t="s">
        <v>890</v>
      </c>
    </row>
    <row r="258" spans="1:1" x14ac:dyDescent="0.25">
      <c r="A258" t="s">
        <v>891</v>
      </c>
    </row>
    <row r="259" spans="1:1" x14ac:dyDescent="0.25">
      <c r="A259" t="s">
        <v>892</v>
      </c>
    </row>
    <row r="260" spans="1:1" x14ac:dyDescent="0.25">
      <c r="A260" t="s">
        <v>893</v>
      </c>
    </row>
    <row r="261" spans="1:1" x14ac:dyDescent="0.25">
      <c r="A261" t="s">
        <v>894</v>
      </c>
    </row>
    <row r="262" spans="1:1" x14ac:dyDescent="0.25">
      <c r="A262" t="s">
        <v>895</v>
      </c>
    </row>
    <row r="263" spans="1:1" x14ac:dyDescent="0.25">
      <c r="A263" t="s">
        <v>896</v>
      </c>
    </row>
    <row r="264" spans="1:1" x14ac:dyDescent="0.25">
      <c r="A264" t="s">
        <v>897</v>
      </c>
    </row>
    <row r="265" spans="1:1" x14ac:dyDescent="0.25">
      <c r="A265" t="s">
        <v>898</v>
      </c>
    </row>
    <row r="266" spans="1:1" x14ac:dyDescent="0.25">
      <c r="A266" t="s">
        <v>899</v>
      </c>
    </row>
    <row r="267" spans="1:1" x14ac:dyDescent="0.25">
      <c r="A267" t="s">
        <v>900</v>
      </c>
    </row>
    <row r="268" spans="1:1" x14ac:dyDescent="0.25">
      <c r="A268" t="s">
        <v>901</v>
      </c>
    </row>
    <row r="269" spans="1:1" x14ac:dyDescent="0.25">
      <c r="A269" t="s">
        <v>902</v>
      </c>
    </row>
    <row r="270" spans="1:1" x14ac:dyDescent="0.25">
      <c r="A270" t="s">
        <v>1191</v>
      </c>
    </row>
    <row r="271" spans="1:1" x14ac:dyDescent="0.25">
      <c r="A271" t="s">
        <v>903</v>
      </c>
    </row>
    <row r="272" spans="1:1" x14ac:dyDescent="0.25">
      <c r="A272" t="s">
        <v>904</v>
      </c>
    </row>
    <row r="273" spans="1:1" x14ac:dyDescent="0.25">
      <c r="A273" t="s">
        <v>905</v>
      </c>
    </row>
    <row r="274" spans="1:1" x14ac:dyDescent="0.25">
      <c r="A274" t="s">
        <v>906</v>
      </c>
    </row>
    <row r="275" spans="1:1" x14ac:dyDescent="0.25">
      <c r="A275" t="s">
        <v>907</v>
      </c>
    </row>
    <row r="276" spans="1:1" x14ac:dyDescent="0.25">
      <c r="A276" t="s">
        <v>908</v>
      </c>
    </row>
    <row r="277" spans="1:1" x14ac:dyDescent="0.25">
      <c r="A277" t="s">
        <v>909</v>
      </c>
    </row>
    <row r="278" spans="1:1" x14ac:dyDescent="0.25">
      <c r="A278" t="s">
        <v>910</v>
      </c>
    </row>
    <row r="279" spans="1:1" x14ac:dyDescent="0.25">
      <c r="A279" t="s">
        <v>911</v>
      </c>
    </row>
    <row r="280" spans="1:1" x14ac:dyDescent="0.25">
      <c r="A280" t="s">
        <v>912</v>
      </c>
    </row>
    <row r="281" spans="1:1" x14ac:dyDescent="0.25">
      <c r="A281" t="s">
        <v>913</v>
      </c>
    </row>
    <row r="282" spans="1:1" x14ac:dyDescent="0.25">
      <c r="A282" t="s">
        <v>914</v>
      </c>
    </row>
    <row r="283" spans="1:1" x14ac:dyDescent="0.25">
      <c r="A283" t="s">
        <v>915</v>
      </c>
    </row>
    <row r="284" spans="1:1" x14ac:dyDescent="0.25">
      <c r="A284" t="s">
        <v>916</v>
      </c>
    </row>
    <row r="285" spans="1:1" x14ac:dyDescent="0.25">
      <c r="A285" t="s">
        <v>917</v>
      </c>
    </row>
    <row r="286" spans="1:1" x14ac:dyDescent="0.25">
      <c r="A286" t="s">
        <v>918</v>
      </c>
    </row>
    <row r="287" spans="1:1" x14ac:dyDescent="0.25">
      <c r="A287" t="s">
        <v>919</v>
      </c>
    </row>
    <row r="288" spans="1:1" x14ac:dyDescent="0.25">
      <c r="A288" t="s">
        <v>920</v>
      </c>
    </row>
    <row r="289" spans="1:1" x14ac:dyDescent="0.25">
      <c r="A289" t="s">
        <v>921</v>
      </c>
    </row>
    <row r="290" spans="1:1" x14ac:dyDescent="0.25">
      <c r="A290" t="s">
        <v>922</v>
      </c>
    </row>
    <row r="291" spans="1:1" x14ac:dyDescent="0.25">
      <c r="A291" t="s">
        <v>923</v>
      </c>
    </row>
    <row r="292" spans="1:1" x14ac:dyDescent="0.25">
      <c r="A292" t="s">
        <v>924</v>
      </c>
    </row>
    <row r="293" spans="1:1" x14ac:dyDescent="0.25">
      <c r="A293" t="s">
        <v>925</v>
      </c>
    </row>
    <row r="294" spans="1:1" x14ac:dyDescent="0.25">
      <c r="A294" t="s">
        <v>926</v>
      </c>
    </row>
    <row r="295" spans="1:1" x14ac:dyDescent="0.25">
      <c r="A295" t="s">
        <v>927</v>
      </c>
    </row>
    <row r="296" spans="1:1" x14ac:dyDescent="0.25">
      <c r="A296" t="s">
        <v>928</v>
      </c>
    </row>
    <row r="297" spans="1:1" x14ac:dyDescent="0.25">
      <c r="A297" t="s">
        <v>929</v>
      </c>
    </row>
    <row r="298" spans="1:1" x14ac:dyDescent="0.25">
      <c r="A298" t="s">
        <v>930</v>
      </c>
    </row>
    <row r="299" spans="1:1" x14ac:dyDescent="0.25">
      <c r="A299" t="s">
        <v>931</v>
      </c>
    </row>
    <row r="300" spans="1:1" x14ac:dyDescent="0.25">
      <c r="A300" t="s">
        <v>932</v>
      </c>
    </row>
    <row r="301" spans="1:1" x14ac:dyDescent="0.25">
      <c r="A301" t="s">
        <v>933</v>
      </c>
    </row>
    <row r="302" spans="1:1" x14ac:dyDescent="0.25">
      <c r="A302" t="s">
        <v>934</v>
      </c>
    </row>
    <row r="303" spans="1:1" x14ac:dyDescent="0.25">
      <c r="A303" t="s">
        <v>1192</v>
      </c>
    </row>
    <row r="304" spans="1:1" x14ac:dyDescent="0.25">
      <c r="A304" t="s">
        <v>935</v>
      </c>
    </row>
    <row r="305" spans="1:1" x14ac:dyDescent="0.25">
      <c r="A305" t="s">
        <v>936</v>
      </c>
    </row>
    <row r="306" spans="1:1" x14ac:dyDescent="0.25">
      <c r="A306" t="s">
        <v>937</v>
      </c>
    </row>
    <row r="307" spans="1:1" x14ac:dyDescent="0.25">
      <c r="A307" t="s">
        <v>1193</v>
      </c>
    </row>
    <row r="308" spans="1:1" x14ac:dyDescent="0.25">
      <c r="A308" t="s">
        <v>938</v>
      </c>
    </row>
    <row r="309" spans="1:1" x14ac:dyDescent="0.25">
      <c r="A309" t="s">
        <v>939</v>
      </c>
    </row>
    <row r="310" spans="1:1" x14ac:dyDescent="0.25">
      <c r="A310" t="s">
        <v>940</v>
      </c>
    </row>
    <row r="311" spans="1:1" x14ac:dyDescent="0.25">
      <c r="A311" t="s">
        <v>941</v>
      </c>
    </row>
    <row r="312" spans="1:1" x14ac:dyDescent="0.25">
      <c r="A312" t="s">
        <v>942</v>
      </c>
    </row>
    <row r="313" spans="1:1" x14ac:dyDescent="0.25">
      <c r="A313" t="s">
        <v>943</v>
      </c>
    </row>
    <row r="314" spans="1:1" x14ac:dyDescent="0.25">
      <c r="A314" t="s">
        <v>944</v>
      </c>
    </row>
    <row r="315" spans="1:1" x14ac:dyDescent="0.25">
      <c r="A315" t="s">
        <v>945</v>
      </c>
    </row>
    <row r="316" spans="1:1" x14ac:dyDescent="0.25">
      <c r="A316" t="s">
        <v>946</v>
      </c>
    </row>
    <row r="317" spans="1:1" x14ac:dyDescent="0.25">
      <c r="A317" t="s">
        <v>947</v>
      </c>
    </row>
    <row r="318" spans="1:1" x14ac:dyDescent="0.25">
      <c r="A318" t="s">
        <v>948</v>
      </c>
    </row>
    <row r="319" spans="1:1" x14ac:dyDescent="0.25">
      <c r="A319" t="s">
        <v>1194</v>
      </c>
    </row>
    <row r="320" spans="1:1" x14ac:dyDescent="0.25">
      <c r="A320" t="s">
        <v>1195</v>
      </c>
    </row>
    <row r="321" spans="1:1" x14ac:dyDescent="0.25">
      <c r="A321" t="s">
        <v>949</v>
      </c>
    </row>
    <row r="322" spans="1:1" x14ac:dyDescent="0.25">
      <c r="A322" t="s">
        <v>950</v>
      </c>
    </row>
    <row r="323" spans="1:1" x14ac:dyDescent="0.25">
      <c r="A323" t="s">
        <v>951</v>
      </c>
    </row>
    <row r="324" spans="1:1" x14ac:dyDescent="0.25">
      <c r="A324" t="s">
        <v>952</v>
      </c>
    </row>
    <row r="325" spans="1:1" x14ac:dyDescent="0.25">
      <c r="A325" t="s">
        <v>953</v>
      </c>
    </row>
    <row r="326" spans="1:1" x14ac:dyDescent="0.25">
      <c r="A326" t="s">
        <v>954</v>
      </c>
    </row>
    <row r="327" spans="1:1" x14ac:dyDescent="0.25">
      <c r="A327" t="s">
        <v>955</v>
      </c>
    </row>
    <row r="328" spans="1:1" x14ac:dyDescent="0.25">
      <c r="A328" t="s">
        <v>956</v>
      </c>
    </row>
    <row r="329" spans="1:1" x14ac:dyDescent="0.25">
      <c r="A329" t="s">
        <v>957</v>
      </c>
    </row>
    <row r="330" spans="1:1" x14ac:dyDescent="0.25">
      <c r="A330" t="s">
        <v>958</v>
      </c>
    </row>
    <row r="331" spans="1:1" x14ac:dyDescent="0.25">
      <c r="A331" t="s">
        <v>959</v>
      </c>
    </row>
    <row r="332" spans="1:1" x14ac:dyDescent="0.25">
      <c r="A332" t="s">
        <v>960</v>
      </c>
    </row>
    <row r="333" spans="1:1" x14ac:dyDescent="0.25">
      <c r="A333" t="s">
        <v>961</v>
      </c>
    </row>
    <row r="334" spans="1:1" x14ac:dyDescent="0.25">
      <c r="A334" t="s">
        <v>962</v>
      </c>
    </row>
    <row r="335" spans="1:1" x14ac:dyDescent="0.25">
      <c r="A335" t="s">
        <v>963</v>
      </c>
    </row>
    <row r="336" spans="1:1" x14ac:dyDescent="0.25">
      <c r="A336" t="s">
        <v>964</v>
      </c>
    </row>
    <row r="337" spans="1:1" x14ac:dyDescent="0.25">
      <c r="A337" t="s">
        <v>965</v>
      </c>
    </row>
    <row r="338" spans="1:1" x14ac:dyDescent="0.25">
      <c r="A338" t="s">
        <v>966</v>
      </c>
    </row>
    <row r="339" spans="1:1" x14ac:dyDescent="0.25">
      <c r="A339" t="s">
        <v>967</v>
      </c>
    </row>
    <row r="340" spans="1:1" x14ac:dyDescent="0.25">
      <c r="A340" t="s">
        <v>968</v>
      </c>
    </row>
    <row r="341" spans="1:1" x14ac:dyDescent="0.25">
      <c r="A341" t="s">
        <v>969</v>
      </c>
    </row>
    <row r="342" spans="1:1" x14ac:dyDescent="0.25">
      <c r="A342" t="s">
        <v>970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72" workbookViewId="0">
      <selection activeCell="G86" sqref="G86"/>
    </sheetView>
  </sheetViews>
  <sheetFormatPr defaultRowHeight="15" x14ac:dyDescent="0.25"/>
  <cols>
    <col min="1" max="1" width="11.85546875" customWidth="1"/>
  </cols>
  <sheetData>
    <row r="1" spans="1:1" x14ac:dyDescent="0.25">
      <c r="A1" t="s">
        <v>700</v>
      </c>
    </row>
    <row r="2" spans="1:1" x14ac:dyDescent="0.25">
      <c r="A2" t="s">
        <v>706</v>
      </c>
    </row>
    <row r="3" spans="1:1" x14ac:dyDescent="0.25">
      <c r="A3" t="s">
        <v>25</v>
      </c>
    </row>
    <row r="4" spans="1:1" x14ac:dyDescent="0.25">
      <c r="A4" t="s">
        <v>701</v>
      </c>
    </row>
    <row r="5" spans="1:1" x14ac:dyDescent="0.25">
      <c r="A5" t="s">
        <v>48</v>
      </c>
    </row>
    <row r="6" spans="1:1" x14ac:dyDescent="0.25">
      <c r="A6" t="s">
        <v>58</v>
      </c>
    </row>
    <row r="7" spans="1:1" x14ac:dyDescent="0.25">
      <c r="A7" t="s">
        <v>113</v>
      </c>
    </row>
    <row r="8" spans="1:1" x14ac:dyDescent="0.25">
      <c r="A8" t="s">
        <v>702</v>
      </c>
    </row>
    <row r="9" spans="1:1" x14ac:dyDescent="0.25">
      <c r="A9" t="s">
        <v>707</v>
      </c>
    </row>
    <row r="10" spans="1:1" x14ac:dyDescent="0.25">
      <c r="A10" t="s">
        <v>578</v>
      </c>
    </row>
    <row r="11" spans="1:1" x14ac:dyDescent="0.25">
      <c r="A11" t="s">
        <v>703</v>
      </c>
    </row>
    <row r="12" spans="1:1" x14ac:dyDescent="0.25">
      <c r="A12" t="s">
        <v>581</v>
      </c>
    </row>
    <row r="13" spans="1:1" x14ac:dyDescent="0.25">
      <c r="A13" t="s">
        <v>136</v>
      </c>
    </row>
    <row r="14" spans="1:1" x14ac:dyDescent="0.25">
      <c r="A14" t="s">
        <v>164</v>
      </c>
    </row>
    <row r="15" spans="1:1" x14ac:dyDescent="0.25">
      <c r="A15" t="s">
        <v>176</v>
      </c>
    </row>
    <row r="16" spans="1:1" x14ac:dyDescent="0.25">
      <c r="A16" t="s">
        <v>704</v>
      </c>
    </row>
    <row r="17" spans="1:1" x14ac:dyDescent="0.25">
      <c r="A17" t="s">
        <v>705</v>
      </c>
    </row>
    <row r="18" spans="1:1" x14ac:dyDescent="0.25">
      <c r="A18" t="s">
        <v>708</v>
      </c>
    </row>
    <row r="19" spans="1:1" x14ac:dyDescent="0.25">
      <c r="A19" t="s">
        <v>198</v>
      </c>
    </row>
    <row r="20" spans="1:1" x14ac:dyDescent="0.25">
      <c r="A20" t="s">
        <v>589</v>
      </c>
    </row>
    <row r="21" spans="1:1" x14ac:dyDescent="0.25">
      <c r="A21" t="s">
        <v>192</v>
      </c>
    </row>
    <row r="22" spans="1:1" x14ac:dyDescent="0.25">
      <c r="A22" t="s">
        <v>590</v>
      </c>
    </row>
    <row r="23" spans="1:1" x14ac:dyDescent="0.25">
      <c r="A23" t="s">
        <v>243</v>
      </c>
    </row>
    <row r="24" spans="1:1" x14ac:dyDescent="0.25">
      <c r="A24" t="s">
        <v>709</v>
      </c>
    </row>
    <row r="25" spans="1:1" x14ac:dyDescent="0.25">
      <c r="A25" t="s">
        <v>593</v>
      </c>
    </row>
    <row r="26" spans="1:1" x14ac:dyDescent="0.25">
      <c r="A26" t="s">
        <v>710</v>
      </c>
    </row>
    <row r="27" spans="1:1" x14ac:dyDescent="0.25">
      <c r="A27" t="s">
        <v>599</v>
      </c>
    </row>
    <row r="28" spans="1:1" x14ac:dyDescent="0.25">
      <c r="A28" t="s">
        <v>265</v>
      </c>
    </row>
    <row r="29" spans="1:1" x14ac:dyDescent="0.25">
      <c r="A29" t="s">
        <v>711</v>
      </c>
    </row>
    <row r="30" spans="1:1" x14ac:dyDescent="0.25">
      <c r="A30" t="s">
        <v>281</v>
      </c>
    </row>
    <row r="31" spans="1:1" x14ac:dyDescent="0.25">
      <c r="A31" t="s">
        <v>294</v>
      </c>
    </row>
    <row r="32" spans="1:1" x14ac:dyDescent="0.25">
      <c r="A32" t="s">
        <v>309</v>
      </c>
    </row>
    <row r="33" spans="1:1" x14ac:dyDescent="0.25">
      <c r="A33" t="s">
        <v>325</v>
      </c>
    </row>
    <row r="34" spans="1:1" x14ac:dyDescent="0.25">
      <c r="A34" t="s">
        <v>601</v>
      </c>
    </row>
    <row r="35" spans="1:1" x14ac:dyDescent="0.25">
      <c r="A35" t="s">
        <v>602</v>
      </c>
    </row>
    <row r="36" spans="1:1" x14ac:dyDescent="0.25">
      <c r="A36" t="s">
        <v>314</v>
      </c>
    </row>
    <row r="37" spans="1:1" x14ac:dyDescent="0.25">
      <c r="A37" t="s">
        <v>603</v>
      </c>
    </row>
    <row r="38" spans="1:1" x14ac:dyDescent="0.25">
      <c r="A38" t="s">
        <v>712</v>
      </c>
    </row>
    <row r="39" spans="1:1" x14ac:dyDescent="0.25">
      <c r="A39" t="s">
        <v>354</v>
      </c>
    </row>
    <row r="40" spans="1:1" x14ac:dyDescent="0.25">
      <c r="A40" t="s">
        <v>359</v>
      </c>
    </row>
    <row r="41" spans="1:1" x14ac:dyDescent="0.25">
      <c r="A41" t="s">
        <v>745</v>
      </c>
    </row>
    <row r="42" spans="1:1" x14ac:dyDescent="0.25">
      <c r="A42" t="s">
        <v>207</v>
      </c>
    </row>
    <row r="43" spans="1:1" x14ac:dyDescent="0.25">
      <c r="A43" t="s">
        <v>606</v>
      </c>
    </row>
    <row r="44" spans="1:1" x14ac:dyDescent="0.25">
      <c r="A44" t="s">
        <v>607</v>
      </c>
    </row>
    <row r="45" spans="1:1" x14ac:dyDescent="0.25">
      <c r="A45" t="s">
        <v>608</v>
      </c>
    </row>
    <row r="46" spans="1:1" x14ac:dyDescent="0.25">
      <c r="A46" t="s">
        <v>714</v>
      </c>
    </row>
    <row r="47" spans="1:1" x14ac:dyDescent="0.25">
      <c r="A47" t="s">
        <v>715</v>
      </c>
    </row>
    <row r="48" spans="1:1" x14ac:dyDescent="0.25">
      <c r="A48" t="s">
        <v>716</v>
      </c>
    </row>
    <row r="49" spans="1:1" x14ac:dyDescent="0.25">
      <c r="A49" t="s">
        <v>619</v>
      </c>
    </row>
    <row r="50" spans="1:1" x14ac:dyDescent="0.25">
      <c r="A50" t="s">
        <v>620</v>
      </c>
    </row>
    <row r="51" spans="1:1" x14ac:dyDescent="0.25">
      <c r="A51" t="s">
        <v>717</v>
      </c>
    </row>
    <row r="52" spans="1:1" x14ac:dyDescent="0.25">
      <c r="A52" t="s">
        <v>718</v>
      </c>
    </row>
    <row r="53" spans="1:1" x14ac:dyDescent="0.25">
      <c r="A53" t="s">
        <v>624</v>
      </c>
    </row>
    <row r="54" spans="1:1" x14ac:dyDescent="0.25">
      <c r="A54" t="s">
        <v>719</v>
      </c>
    </row>
    <row r="55" spans="1:1" x14ac:dyDescent="0.25">
      <c r="A55" t="s">
        <v>720</v>
      </c>
    </row>
    <row r="56" spans="1:1" x14ac:dyDescent="0.25">
      <c r="A56" t="s">
        <v>638</v>
      </c>
    </row>
    <row r="57" spans="1:1" x14ac:dyDescent="0.25">
      <c r="A57" t="s">
        <v>721</v>
      </c>
    </row>
    <row r="58" spans="1:1" x14ac:dyDescent="0.25">
      <c r="A58" t="s">
        <v>722</v>
      </c>
    </row>
    <row r="59" spans="1:1" x14ac:dyDescent="0.25">
      <c r="A59" t="s">
        <v>723</v>
      </c>
    </row>
    <row r="60" spans="1:1" x14ac:dyDescent="0.25">
      <c r="A60" t="s">
        <v>724</v>
      </c>
    </row>
    <row r="61" spans="1:1" x14ac:dyDescent="0.25">
      <c r="A61" t="s">
        <v>725</v>
      </c>
    </row>
    <row r="62" spans="1:1" x14ac:dyDescent="0.25">
      <c r="A62" t="s">
        <v>726</v>
      </c>
    </row>
    <row r="63" spans="1:1" x14ac:dyDescent="0.25">
      <c r="A63" t="s">
        <v>727</v>
      </c>
    </row>
    <row r="64" spans="1:1" x14ac:dyDescent="0.25">
      <c r="A64" t="s">
        <v>667</v>
      </c>
    </row>
    <row r="65" spans="1:1" x14ac:dyDescent="0.25">
      <c r="A65" t="s">
        <v>668</v>
      </c>
    </row>
    <row r="66" spans="1:1" x14ac:dyDescent="0.25">
      <c r="A66" t="s">
        <v>669</v>
      </c>
    </row>
    <row r="67" spans="1:1" x14ac:dyDescent="0.25">
      <c r="A67" t="s">
        <v>670</v>
      </c>
    </row>
    <row r="68" spans="1:1" x14ac:dyDescent="0.25">
      <c r="A68" t="s">
        <v>671</v>
      </c>
    </row>
    <row r="69" spans="1:1" x14ac:dyDescent="0.25">
      <c r="A69" t="s">
        <v>40</v>
      </c>
    </row>
    <row r="70" spans="1:1" x14ac:dyDescent="0.25">
      <c r="A70" t="s">
        <v>672</v>
      </c>
    </row>
    <row r="71" spans="1:1" x14ac:dyDescent="0.25">
      <c r="A71" t="s">
        <v>673</v>
      </c>
    </row>
    <row r="72" spans="1:1" x14ac:dyDescent="0.25">
      <c r="A72" t="s">
        <v>188</v>
      </c>
    </row>
    <row r="73" spans="1:1" x14ac:dyDescent="0.25">
      <c r="A73" t="s">
        <v>728</v>
      </c>
    </row>
    <row r="74" spans="1:1" x14ac:dyDescent="0.25">
      <c r="A74" t="s">
        <v>678</v>
      </c>
    </row>
    <row r="75" spans="1:1" x14ac:dyDescent="0.25">
      <c r="A75" t="s">
        <v>679</v>
      </c>
    </row>
    <row r="76" spans="1:1" x14ac:dyDescent="0.25">
      <c r="A76" t="s">
        <v>680</v>
      </c>
    </row>
    <row r="77" spans="1:1" x14ac:dyDescent="0.25">
      <c r="A77" t="s">
        <v>681</v>
      </c>
    </row>
    <row r="78" spans="1:1" x14ac:dyDescent="0.25">
      <c r="A78" t="s">
        <v>682</v>
      </c>
    </row>
    <row r="79" spans="1:1" x14ac:dyDescent="0.25">
      <c r="A79" t="s">
        <v>683</v>
      </c>
    </row>
    <row r="80" spans="1:1" x14ac:dyDescent="0.25">
      <c r="A80" t="s">
        <v>729</v>
      </c>
    </row>
    <row r="81" spans="1:1" x14ac:dyDescent="0.25">
      <c r="A81" t="s">
        <v>686</v>
      </c>
    </row>
    <row r="82" spans="1:1" x14ac:dyDescent="0.25">
      <c r="A82" t="s">
        <v>687</v>
      </c>
    </row>
    <row r="83" spans="1:1" x14ac:dyDescent="0.25">
      <c r="A83" t="s">
        <v>349</v>
      </c>
    </row>
    <row r="84" spans="1:1" x14ac:dyDescent="0.25">
      <c r="A84" t="s">
        <v>688</v>
      </c>
    </row>
    <row r="85" spans="1:1" x14ac:dyDescent="0.25">
      <c r="A85" t="s">
        <v>689</v>
      </c>
    </row>
    <row r="86" spans="1:1" x14ac:dyDescent="0.25">
      <c r="A86" t="s">
        <v>787</v>
      </c>
    </row>
    <row r="87" spans="1:1" x14ac:dyDescent="0.25">
      <c r="A87" t="s">
        <v>693</v>
      </c>
    </row>
    <row r="88" spans="1:1" x14ac:dyDescent="0.25">
      <c r="A88" t="s">
        <v>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activeCell="D22" sqref="D22"/>
    </sheetView>
  </sheetViews>
  <sheetFormatPr defaultRowHeight="15" outlineLevelRow="2" x14ac:dyDescent="0.25"/>
  <cols>
    <col min="1" max="2" width="11.28515625" bestFit="1" customWidth="1"/>
    <col min="3" max="3" width="16.28515625" bestFit="1" customWidth="1"/>
    <col min="4" max="4" width="33.42578125" bestFit="1" customWidth="1"/>
  </cols>
  <sheetData>
    <row r="1" spans="1:4" x14ac:dyDescent="0.25">
      <c r="A1" t="s">
        <v>694</v>
      </c>
      <c r="B1" t="s">
        <v>1000</v>
      </c>
      <c r="C1" t="s">
        <v>696</v>
      </c>
      <c r="D1" t="s">
        <v>697</v>
      </c>
    </row>
    <row r="2" spans="1:4" hidden="1" outlineLevel="2" x14ac:dyDescent="0.25">
      <c r="A2" t="s">
        <v>700</v>
      </c>
      <c r="B2" t="s">
        <v>562</v>
      </c>
    </row>
    <row r="3" spans="1:4" hidden="1" outlineLevel="2" x14ac:dyDescent="0.25">
      <c r="A3" t="s">
        <v>700</v>
      </c>
      <c r="B3" t="s">
        <v>564</v>
      </c>
    </row>
    <row r="4" spans="1:4" hidden="1" outlineLevel="2" x14ac:dyDescent="0.25">
      <c r="A4" t="s">
        <v>700</v>
      </c>
      <c r="B4" t="s">
        <v>565</v>
      </c>
    </row>
    <row r="5" spans="1:4" outlineLevel="1" collapsed="1" x14ac:dyDescent="0.25">
      <c r="A5" s="6" t="s">
        <v>1002</v>
      </c>
      <c r="D5" t="e">
        <f>SUBTOTAL(1,D2:D4)</f>
        <v>#DIV/0!</v>
      </c>
    </row>
    <row r="6" spans="1:4" hidden="1" outlineLevel="2" x14ac:dyDescent="0.25">
      <c r="A6" t="s">
        <v>706</v>
      </c>
      <c r="B6" t="s">
        <v>566</v>
      </c>
    </row>
    <row r="7" spans="1:4" hidden="1" outlineLevel="2" x14ac:dyDescent="0.25">
      <c r="A7" t="s">
        <v>706</v>
      </c>
      <c r="B7" t="s">
        <v>567</v>
      </c>
    </row>
    <row r="8" spans="1:4" outlineLevel="1" collapsed="1" x14ac:dyDescent="0.25">
      <c r="A8" s="6" t="s">
        <v>1003</v>
      </c>
      <c r="D8" t="e">
        <f>SUBTOTAL(1,D6:D7)</f>
        <v>#DIV/0!</v>
      </c>
    </row>
    <row r="9" spans="1:4" hidden="1" outlineLevel="2" x14ac:dyDescent="0.25">
      <c r="A9" t="s">
        <v>25</v>
      </c>
      <c r="B9" t="s">
        <v>25</v>
      </c>
      <c r="C9">
        <v>57.362783068396197</v>
      </c>
      <c r="D9">
        <v>226.92804308258999</v>
      </c>
    </row>
    <row r="10" spans="1:4" outlineLevel="1" collapsed="1" x14ac:dyDescent="0.25">
      <c r="A10" s="6" t="s">
        <v>1004</v>
      </c>
      <c r="D10">
        <f>SUBTOTAL(1,D9:D9)</f>
        <v>226.92804308258999</v>
      </c>
    </row>
    <row r="11" spans="1:4" hidden="1" outlineLevel="2" x14ac:dyDescent="0.25">
      <c r="A11" t="s">
        <v>701</v>
      </c>
      <c r="B11" t="s">
        <v>568</v>
      </c>
    </row>
    <row r="12" spans="1:4" hidden="1" outlineLevel="2" x14ac:dyDescent="0.25">
      <c r="A12" t="s">
        <v>701</v>
      </c>
      <c r="B12" t="s">
        <v>569</v>
      </c>
    </row>
    <row r="13" spans="1:4" hidden="1" outlineLevel="2" x14ac:dyDescent="0.25">
      <c r="A13" t="s">
        <v>701</v>
      </c>
      <c r="B13" t="s">
        <v>570</v>
      </c>
    </row>
    <row r="14" spans="1:4" hidden="1" outlineLevel="2" x14ac:dyDescent="0.25">
      <c r="A14" t="s">
        <v>701</v>
      </c>
      <c r="B14" t="s">
        <v>35</v>
      </c>
      <c r="C14">
        <v>4.5977830683962599</v>
      </c>
      <c r="D14">
        <v>18.188899813061301</v>
      </c>
    </row>
    <row r="15" spans="1:4" hidden="1" outlineLevel="2" x14ac:dyDescent="0.25">
      <c r="A15" t="s">
        <v>701</v>
      </c>
      <c r="B15" t="s">
        <v>571</v>
      </c>
    </row>
    <row r="16" spans="1:4" hidden="1" outlineLevel="2" x14ac:dyDescent="0.25">
      <c r="A16" t="s">
        <v>701</v>
      </c>
      <c r="B16" t="s">
        <v>572</v>
      </c>
    </row>
    <row r="17" spans="1:4" hidden="1" outlineLevel="2" x14ac:dyDescent="0.25">
      <c r="A17" t="s">
        <v>701</v>
      </c>
      <c r="B17" t="s">
        <v>573</v>
      </c>
    </row>
    <row r="18" spans="1:4" outlineLevel="1" collapsed="1" x14ac:dyDescent="0.25">
      <c r="A18" s="6" t="s">
        <v>1005</v>
      </c>
      <c r="D18">
        <f>SUBTOTAL(1,D11:D17)</f>
        <v>18.188899813061301</v>
      </c>
    </row>
    <row r="19" spans="1:4" hidden="1" outlineLevel="2" x14ac:dyDescent="0.25">
      <c r="A19" t="s">
        <v>48</v>
      </c>
      <c r="B19" t="s">
        <v>48</v>
      </c>
      <c r="C19">
        <v>25.337783068396199</v>
      </c>
      <c r="D19">
        <v>100.236655549061</v>
      </c>
    </row>
    <row r="20" spans="1:4" outlineLevel="1" collapsed="1" x14ac:dyDescent="0.25">
      <c r="A20" s="6" t="s">
        <v>1006</v>
      </c>
      <c r="D20">
        <f>SUBTOTAL(1,D19:D19)</f>
        <v>100.236655549061</v>
      </c>
    </row>
    <row r="21" spans="1:4" hidden="1" outlineLevel="2" x14ac:dyDescent="0.25">
      <c r="A21" t="s">
        <v>58</v>
      </c>
      <c r="B21" t="s">
        <v>58</v>
      </c>
      <c r="C21">
        <v>225.214449735062</v>
      </c>
      <c r="D21">
        <v>890.95179171070799</v>
      </c>
    </row>
    <row r="22" spans="1:4" outlineLevel="1" collapsed="1" x14ac:dyDescent="0.25">
      <c r="A22" s="6" t="s">
        <v>1007</v>
      </c>
      <c r="D22">
        <f>SUBTOTAL(1,D21:D21)</f>
        <v>890.95179171070799</v>
      </c>
    </row>
    <row r="23" spans="1:4" hidden="1" outlineLevel="2" x14ac:dyDescent="0.25">
      <c r="A23" t="s">
        <v>113</v>
      </c>
      <c r="B23" t="s">
        <v>113</v>
      </c>
      <c r="C23">
        <v>17.102783068396199</v>
      </c>
      <c r="D23">
        <v>67.6588701832966</v>
      </c>
    </row>
    <row r="24" spans="1:4" outlineLevel="1" collapsed="1" x14ac:dyDescent="0.25">
      <c r="A24" s="6" t="s">
        <v>1008</v>
      </c>
      <c r="D24">
        <f>SUBTOTAL(1,D23:D23)</f>
        <v>67.6588701832966</v>
      </c>
    </row>
    <row r="25" spans="1:4" hidden="1" outlineLevel="2" x14ac:dyDescent="0.25">
      <c r="A25" t="s">
        <v>702</v>
      </c>
      <c r="B25" t="s">
        <v>574</v>
      </c>
    </row>
    <row r="26" spans="1:4" hidden="1" outlineLevel="2" x14ac:dyDescent="0.25">
      <c r="A26" t="s">
        <v>702</v>
      </c>
      <c r="B26" t="s">
        <v>575</v>
      </c>
    </row>
    <row r="27" spans="1:4" outlineLevel="1" collapsed="1" x14ac:dyDescent="0.25">
      <c r="A27" s="6" t="s">
        <v>1009</v>
      </c>
      <c r="D27" t="e">
        <f>SUBTOTAL(1,D25:D26)</f>
        <v>#DIV/0!</v>
      </c>
    </row>
    <row r="28" spans="1:4" hidden="1" outlineLevel="2" x14ac:dyDescent="0.25">
      <c r="A28" t="s">
        <v>707</v>
      </c>
      <c r="B28" t="s">
        <v>576</v>
      </c>
    </row>
    <row r="29" spans="1:4" hidden="1" outlineLevel="2" x14ac:dyDescent="0.25">
      <c r="A29" t="s">
        <v>707</v>
      </c>
      <c r="B29" t="s">
        <v>577</v>
      </c>
    </row>
    <row r="30" spans="1:4" hidden="1" outlineLevel="2" x14ac:dyDescent="0.25">
      <c r="A30" t="s">
        <v>707</v>
      </c>
      <c r="B30" t="s">
        <v>118</v>
      </c>
      <c r="C30">
        <v>36.927783068396202</v>
      </c>
      <c r="D30">
        <v>146.08687198976699</v>
      </c>
    </row>
    <row r="31" spans="1:4" outlineLevel="1" collapsed="1" x14ac:dyDescent="0.25">
      <c r="A31" s="6" t="s">
        <v>1010</v>
      </c>
      <c r="D31">
        <f>SUBTOTAL(1,D28:D30)</f>
        <v>146.08687198976699</v>
      </c>
    </row>
    <row r="32" spans="1:4" hidden="1" outlineLevel="2" x14ac:dyDescent="0.25">
      <c r="A32" t="s">
        <v>578</v>
      </c>
      <c r="B32" t="s">
        <v>578</v>
      </c>
    </row>
    <row r="33" spans="1:4" outlineLevel="1" collapsed="1" x14ac:dyDescent="0.25">
      <c r="A33" s="6" t="s">
        <v>1011</v>
      </c>
      <c r="D33" t="e">
        <f>SUBTOTAL(1,D32:D32)</f>
        <v>#DIV/0!</v>
      </c>
    </row>
    <row r="34" spans="1:4" hidden="1" outlineLevel="2" x14ac:dyDescent="0.25">
      <c r="A34" t="s">
        <v>703</v>
      </c>
      <c r="B34" t="s">
        <v>579</v>
      </c>
    </row>
    <row r="35" spans="1:4" hidden="1" outlineLevel="2" x14ac:dyDescent="0.25">
      <c r="A35" t="s">
        <v>703</v>
      </c>
      <c r="B35" t="s">
        <v>580</v>
      </c>
    </row>
    <row r="36" spans="1:4" outlineLevel="1" collapsed="1" x14ac:dyDescent="0.25">
      <c r="A36" s="6" t="s">
        <v>1012</v>
      </c>
      <c r="D36" t="e">
        <f>SUBTOTAL(1,D34:D35)</f>
        <v>#DIV/0!</v>
      </c>
    </row>
    <row r="37" spans="1:4" hidden="1" outlineLevel="2" x14ac:dyDescent="0.25">
      <c r="A37" t="s">
        <v>581</v>
      </c>
      <c r="B37" t="s">
        <v>581</v>
      </c>
    </row>
    <row r="38" spans="1:4" outlineLevel="1" collapsed="1" x14ac:dyDescent="0.25">
      <c r="A38" s="6" t="s">
        <v>1013</v>
      </c>
      <c r="D38" t="e">
        <f>SUBTOTAL(1,D37:D37)</f>
        <v>#DIV/0!</v>
      </c>
    </row>
    <row r="39" spans="1:4" hidden="1" outlineLevel="2" x14ac:dyDescent="0.25">
      <c r="A39" t="s">
        <v>136</v>
      </c>
      <c r="B39" t="s">
        <v>136</v>
      </c>
      <c r="C39">
        <v>-132.04221693160301</v>
      </c>
      <c r="D39">
        <v>-522.36102032999702</v>
      </c>
    </row>
    <row r="40" spans="1:4" outlineLevel="1" collapsed="1" x14ac:dyDescent="0.25">
      <c r="A40" s="6" t="s">
        <v>1014</v>
      </c>
      <c r="D40">
        <f>SUBTOTAL(1,D39:D39)</f>
        <v>-522.36102032999702</v>
      </c>
    </row>
    <row r="41" spans="1:4" hidden="1" outlineLevel="2" x14ac:dyDescent="0.25">
      <c r="A41" t="s">
        <v>164</v>
      </c>
      <c r="B41" t="s">
        <v>164</v>
      </c>
      <c r="C41">
        <v>21.677783068396199</v>
      </c>
      <c r="D41">
        <v>85.757639830943702</v>
      </c>
    </row>
    <row r="42" spans="1:4" outlineLevel="1" collapsed="1" x14ac:dyDescent="0.25">
      <c r="A42" s="6" t="s">
        <v>1015</v>
      </c>
      <c r="D42">
        <f>SUBTOTAL(1,D41:D41)</f>
        <v>85.757639830943702</v>
      </c>
    </row>
    <row r="43" spans="1:4" hidden="1" outlineLevel="2" x14ac:dyDescent="0.25">
      <c r="A43" t="s">
        <v>176</v>
      </c>
      <c r="B43" t="s">
        <v>176</v>
      </c>
      <c r="C43">
        <v>28.845283068396199</v>
      </c>
      <c r="D43">
        <v>114.11237894559</v>
      </c>
    </row>
    <row r="44" spans="1:4" outlineLevel="1" collapsed="1" x14ac:dyDescent="0.25">
      <c r="A44" s="6" t="s">
        <v>1016</v>
      </c>
      <c r="D44">
        <f>SUBTOTAL(1,D43:D43)</f>
        <v>114.11237894559</v>
      </c>
    </row>
    <row r="45" spans="1:4" hidden="1" outlineLevel="2" x14ac:dyDescent="0.25">
      <c r="A45" t="s">
        <v>704</v>
      </c>
      <c r="B45" t="s">
        <v>582</v>
      </c>
    </row>
    <row r="46" spans="1:4" hidden="1" outlineLevel="2" x14ac:dyDescent="0.25">
      <c r="A46" t="s">
        <v>704</v>
      </c>
      <c r="B46" t="s">
        <v>583</v>
      </c>
    </row>
    <row r="47" spans="1:4" outlineLevel="1" collapsed="1" x14ac:dyDescent="0.25">
      <c r="A47" s="6" t="s">
        <v>1017</v>
      </c>
      <c r="D47" t="e">
        <f>SUBTOTAL(1,D45:D46)</f>
        <v>#DIV/0!</v>
      </c>
    </row>
    <row r="48" spans="1:4" hidden="1" outlineLevel="2" x14ac:dyDescent="0.25">
      <c r="A48" t="s">
        <v>705</v>
      </c>
      <c r="B48" t="s">
        <v>584</v>
      </c>
    </row>
    <row r="49" spans="1:4" hidden="1" outlineLevel="2" x14ac:dyDescent="0.25">
      <c r="A49" t="s">
        <v>705</v>
      </c>
      <c r="B49" t="s">
        <v>585</v>
      </c>
    </row>
    <row r="50" spans="1:4" hidden="1" outlineLevel="2" x14ac:dyDescent="0.25">
      <c r="A50" t="s">
        <v>705</v>
      </c>
      <c r="B50" t="s">
        <v>586</v>
      </c>
    </row>
    <row r="51" spans="1:4" outlineLevel="1" collapsed="1" x14ac:dyDescent="0.25">
      <c r="A51" s="6" t="s">
        <v>1018</v>
      </c>
      <c r="D51" t="e">
        <f>SUBTOTAL(1,D48:D50)</f>
        <v>#DIV/0!</v>
      </c>
    </row>
    <row r="52" spans="1:4" hidden="1" outlineLevel="2" x14ac:dyDescent="0.25">
      <c r="A52" t="s">
        <v>708</v>
      </c>
      <c r="B52" t="s">
        <v>587</v>
      </c>
    </row>
    <row r="53" spans="1:4" hidden="1" outlineLevel="2" x14ac:dyDescent="0.25">
      <c r="A53" t="s">
        <v>708</v>
      </c>
      <c r="B53" t="s">
        <v>84</v>
      </c>
      <c r="C53">
        <v>37.145640211253401</v>
      </c>
      <c r="D53">
        <v>146.94871816346401</v>
      </c>
    </row>
    <row r="54" spans="1:4" hidden="1" outlineLevel="2" x14ac:dyDescent="0.25">
      <c r="A54" t="s">
        <v>708</v>
      </c>
      <c r="B54" t="s">
        <v>236</v>
      </c>
      <c r="C54">
        <v>25.642783068396199</v>
      </c>
      <c r="D54">
        <v>101.443240192237</v>
      </c>
    </row>
    <row r="55" spans="1:4" hidden="1" outlineLevel="2" x14ac:dyDescent="0.25">
      <c r="A55" t="s">
        <v>708</v>
      </c>
      <c r="B55" t="s">
        <v>588</v>
      </c>
    </row>
    <row r="56" spans="1:4" hidden="1" outlineLevel="2" x14ac:dyDescent="0.25">
      <c r="A56" t="s">
        <v>708</v>
      </c>
      <c r="B56" t="s">
        <v>105</v>
      </c>
      <c r="C56">
        <v>-0.472841931603731</v>
      </c>
      <c r="D56">
        <v>-1.87056987974742</v>
      </c>
    </row>
    <row r="57" spans="1:4" outlineLevel="1" collapsed="1" x14ac:dyDescent="0.25">
      <c r="A57" s="6" t="s">
        <v>1019</v>
      </c>
      <c r="D57">
        <f>SUBTOTAL(1,D52:D56)</f>
        <v>82.1737961586512</v>
      </c>
    </row>
    <row r="58" spans="1:4" hidden="1" outlineLevel="2" x14ac:dyDescent="0.25">
      <c r="A58" t="s">
        <v>198</v>
      </c>
      <c r="B58" t="s">
        <v>198</v>
      </c>
      <c r="C58">
        <v>2.61528306839626</v>
      </c>
      <c r="D58">
        <v>10.346099632414299</v>
      </c>
    </row>
    <row r="59" spans="1:4" outlineLevel="1" collapsed="1" x14ac:dyDescent="0.25">
      <c r="A59" s="6" t="s">
        <v>1020</v>
      </c>
      <c r="D59">
        <f>SUBTOTAL(1,D58:D58)</f>
        <v>10.346099632414299</v>
      </c>
    </row>
    <row r="60" spans="1:4" hidden="1" outlineLevel="2" x14ac:dyDescent="0.25">
      <c r="A60" t="s">
        <v>589</v>
      </c>
      <c r="B60" t="s">
        <v>589</v>
      </c>
    </row>
    <row r="61" spans="1:4" outlineLevel="1" collapsed="1" x14ac:dyDescent="0.25">
      <c r="A61" s="6" t="s">
        <v>1021</v>
      </c>
      <c r="D61" t="e">
        <f>SUBTOTAL(1,D60:D60)</f>
        <v>#DIV/0!</v>
      </c>
    </row>
    <row r="62" spans="1:4" hidden="1" outlineLevel="2" x14ac:dyDescent="0.25">
      <c r="A62" t="s">
        <v>192</v>
      </c>
      <c r="B62" t="s">
        <v>192</v>
      </c>
      <c r="C62">
        <v>7.9527830683962604</v>
      </c>
      <c r="D62">
        <v>31.4613308880025</v>
      </c>
    </row>
    <row r="63" spans="1:4" outlineLevel="1" collapsed="1" x14ac:dyDescent="0.25">
      <c r="A63" s="6" t="s">
        <v>1022</v>
      </c>
      <c r="D63">
        <f>SUBTOTAL(1,D62:D62)</f>
        <v>31.4613308880025</v>
      </c>
    </row>
    <row r="64" spans="1:4" hidden="1" outlineLevel="2" x14ac:dyDescent="0.25">
      <c r="A64" t="s">
        <v>590</v>
      </c>
      <c r="B64" t="s">
        <v>590</v>
      </c>
    </row>
    <row r="65" spans="1:4" outlineLevel="1" collapsed="1" x14ac:dyDescent="0.25">
      <c r="A65" s="6" t="s">
        <v>1023</v>
      </c>
      <c r="D65" t="e">
        <f>SUBTOTAL(1,D64:D64)</f>
        <v>#DIV/0!</v>
      </c>
    </row>
    <row r="66" spans="1:4" hidden="1" outlineLevel="2" x14ac:dyDescent="0.25">
      <c r="A66" t="s">
        <v>243</v>
      </c>
      <c r="B66" t="s">
        <v>243</v>
      </c>
      <c r="C66">
        <v>22.440283068396202</v>
      </c>
      <c r="D66">
        <v>88.774101438884898</v>
      </c>
    </row>
    <row r="67" spans="1:4" outlineLevel="1" collapsed="1" x14ac:dyDescent="0.25">
      <c r="A67" s="6" t="s">
        <v>1024</v>
      </c>
      <c r="D67">
        <f>SUBTOTAL(1,D66:D66)</f>
        <v>88.774101438884898</v>
      </c>
    </row>
    <row r="68" spans="1:4" hidden="1" outlineLevel="2" x14ac:dyDescent="0.25">
      <c r="A68" t="s">
        <v>709</v>
      </c>
      <c r="B68" t="s">
        <v>591</v>
      </c>
    </row>
    <row r="69" spans="1:4" hidden="1" outlineLevel="2" x14ac:dyDescent="0.25">
      <c r="A69" t="s">
        <v>709</v>
      </c>
      <c r="B69" t="s">
        <v>592</v>
      </c>
    </row>
    <row r="70" spans="1:4" outlineLevel="1" collapsed="1" x14ac:dyDescent="0.25">
      <c r="A70" s="6" t="s">
        <v>1025</v>
      </c>
      <c r="D70" t="e">
        <f>SUBTOTAL(1,D68:D69)</f>
        <v>#DIV/0!</v>
      </c>
    </row>
    <row r="71" spans="1:4" hidden="1" outlineLevel="2" x14ac:dyDescent="0.25">
      <c r="A71" t="s">
        <v>593</v>
      </c>
      <c r="B71" t="s">
        <v>593</v>
      </c>
    </row>
    <row r="72" spans="1:4" outlineLevel="1" collapsed="1" x14ac:dyDescent="0.25">
      <c r="A72" s="6" t="s">
        <v>1026</v>
      </c>
      <c r="D72" t="e">
        <f>SUBTOTAL(1,D71:D71)</f>
        <v>#DIV/0!</v>
      </c>
    </row>
    <row r="73" spans="1:4" hidden="1" outlineLevel="2" x14ac:dyDescent="0.25">
      <c r="A73" t="s">
        <v>710</v>
      </c>
      <c r="B73" t="s">
        <v>594</v>
      </c>
    </row>
    <row r="74" spans="1:4" hidden="1" outlineLevel="2" x14ac:dyDescent="0.25">
      <c r="A74" t="s">
        <v>710</v>
      </c>
      <c r="B74" t="s">
        <v>595</v>
      </c>
    </row>
    <row r="75" spans="1:4" hidden="1" outlineLevel="2" x14ac:dyDescent="0.25">
      <c r="A75" t="s">
        <v>710</v>
      </c>
      <c r="B75" t="s">
        <v>596</v>
      </c>
    </row>
    <row r="76" spans="1:4" hidden="1" outlineLevel="2" x14ac:dyDescent="0.25">
      <c r="A76" t="s">
        <v>710</v>
      </c>
      <c r="B76" t="s">
        <v>597</v>
      </c>
    </row>
    <row r="77" spans="1:4" hidden="1" outlineLevel="2" x14ac:dyDescent="0.25">
      <c r="A77" t="s">
        <v>710</v>
      </c>
      <c r="B77" t="s">
        <v>598</v>
      </c>
    </row>
    <row r="78" spans="1:4" outlineLevel="1" collapsed="1" x14ac:dyDescent="0.25">
      <c r="A78" s="6" t="s">
        <v>1027</v>
      </c>
      <c r="D78" t="e">
        <f>SUBTOTAL(1,D73:D77)</f>
        <v>#DIV/0!</v>
      </c>
    </row>
    <row r="79" spans="1:4" hidden="1" outlineLevel="2" x14ac:dyDescent="0.25">
      <c r="A79" t="s">
        <v>599</v>
      </c>
      <c r="B79" t="s">
        <v>599</v>
      </c>
    </row>
    <row r="80" spans="1:4" outlineLevel="1" collapsed="1" x14ac:dyDescent="0.25">
      <c r="A80" s="6" t="s">
        <v>1028</v>
      </c>
      <c r="D80" t="e">
        <f>SUBTOTAL(1,D79:D79)</f>
        <v>#DIV/0!</v>
      </c>
    </row>
    <row r="81" spans="1:4" hidden="1" outlineLevel="2" x14ac:dyDescent="0.25">
      <c r="A81" t="s">
        <v>265</v>
      </c>
      <c r="B81" t="s">
        <v>265</v>
      </c>
      <c r="C81">
        <v>12.9852830683962</v>
      </c>
      <c r="D81">
        <v>51.369977500414301</v>
      </c>
    </row>
    <row r="82" spans="1:4" outlineLevel="1" collapsed="1" x14ac:dyDescent="0.25">
      <c r="A82" s="6" t="s">
        <v>1029</v>
      </c>
      <c r="D82">
        <f>SUBTOTAL(1,D81:D81)</f>
        <v>51.369977500414301</v>
      </c>
    </row>
    <row r="83" spans="1:4" hidden="1" outlineLevel="2" x14ac:dyDescent="0.25">
      <c r="A83" t="s">
        <v>711</v>
      </c>
      <c r="B83" t="s">
        <v>600</v>
      </c>
    </row>
    <row r="84" spans="1:4" hidden="1" outlineLevel="2" x14ac:dyDescent="0.25">
      <c r="A84" t="s">
        <v>711</v>
      </c>
      <c r="B84" t="s">
        <v>273</v>
      </c>
      <c r="C84">
        <v>16.086116401729502</v>
      </c>
      <c r="D84">
        <v>63.6369213727084</v>
      </c>
    </row>
    <row r="85" spans="1:4" outlineLevel="1" collapsed="1" x14ac:dyDescent="0.25">
      <c r="A85" s="6" t="s">
        <v>1030</v>
      </c>
      <c r="D85">
        <f>SUBTOTAL(1,D83:D84)</f>
        <v>63.6369213727084</v>
      </c>
    </row>
    <row r="86" spans="1:4" hidden="1" outlineLevel="2" x14ac:dyDescent="0.25">
      <c r="A86" t="s">
        <v>281</v>
      </c>
      <c r="B86" t="s">
        <v>281</v>
      </c>
      <c r="C86">
        <v>118.261116401729</v>
      </c>
      <c r="D86">
        <v>467.84277683682598</v>
      </c>
    </row>
    <row r="87" spans="1:4" outlineLevel="1" collapsed="1" x14ac:dyDescent="0.25">
      <c r="A87" s="6" t="s">
        <v>1031</v>
      </c>
      <c r="D87">
        <f>SUBTOTAL(1,D86:D86)</f>
        <v>467.84277683682598</v>
      </c>
    </row>
    <row r="88" spans="1:4" hidden="1" outlineLevel="2" x14ac:dyDescent="0.25">
      <c r="A88" t="s">
        <v>294</v>
      </c>
      <c r="B88" t="s">
        <v>294</v>
      </c>
      <c r="C88">
        <v>96.707783068396196</v>
      </c>
      <c r="D88">
        <v>382.57746205235497</v>
      </c>
    </row>
    <row r="89" spans="1:4" outlineLevel="1" collapsed="1" x14ac:dyDescent="0.25">
      <c r="A89" s="6" t="s">
        <v>1032</v>
      </c>
      <c r="D89">
        <f>SUBTOTAL(1,D88:D88)</f>
        <v>382.57746205235497</v>
      </c>
    </row>
    <row r="90" spans="1:4" hidden="1" outlineLevel="2" x14ac:dyDescent="0.25">
      <c r="A90" t="s">
        <v>309</v>
      </c>
      <c r="B90" t="s">
        <v>309</v>
      </c>
      <c r="C90">
        <v>28.0827830683962</v>
      </c>
      <c r="D90">
        <v>111.095917337649</v>
      </c>
    </row>
    <row r="91" spans="1:4" outlineLevel="1" collapsed="1" x14ac:dyDescent="0.25">
      <c r="A91" s="6" t="s">
        <v>1033</v>
      </c>
      <c r="D91">
        <f>SUBTOTAL(1,D90:D90)</f>
        <v>111.095917337649</v>
      </c>
    </row>
    <row r="92" spans="1:4" hidden="1" outlineLevel="2" x14ac:dyDescent="0.25">
      <c r="A92" t="s">
        <v>325</v>
      </c>
      <c r="B92" t="s">
        <v>325</v>
      </c>
      <c r="C92">
        <v>37.842783068396201</v>
      </c>
      <c r="D92">
        <v>149.70662591929599</v>
      </c>
    </row>
    <row r="93" spans="1:4" outlineLevel="1" collapsed="1" x14ac:dyDescent="0.25">
      <c r="A93" s="6" t="s">
        <v>1034</v>
      </c>
      <c r="D93">
        <f>SUBTOTAL(1,D92:D92)</f>
        <v>149.70662591929599</v>
      </c>
    </row>
    <row r="94" spans="1:4" hidden="1" outlineLevel="2" x14ac:dyDescent="0.25">
      <c r="A94" t="s">
        <v>601</v>
      </c>
      <c r="B94" t="s">
        <v>601</v>
      </c>
    </row>
    <row r="95" spans="1:4" outlineLevel="1" collapsed="1" x14ac:dyDescent="0.25">
      <c r="A95" s="6" t="s">
        <v>1035</v>
      </c>
      <c r="D95" t="e">
        <f>SUBTOTAL(1,D94:D94)</f>
        <v>#DIV/0!</v>
      </c>
    </row>
    <row r="96" spans="1:4" hidden="1" outlineLevel="2" x14ac:dyDescent="0.25">
      <c r="A96" t="s">
        <v>602</v>
      </c>
      <c r="B96" t="s">
        <v>602</v>
      </c>
    </row>
    <row r="97" spans="1:4" outlineLevel="1" collapsed="1" x14ac:dyDescent="0.25">
      <c r="A97" s="6" t="s">
        <v>1036</v>
      </c>
      <c r="D97" t="e">
        <f>SUBTOTAL(1,D96:D96)</f>
        <v>#DIV/0!</v>
      </c>
    </row>
    <row r="98" spans="1:4" hidden="1" outlineLevel="2" x14ac:dyDescent="0.25">
      <c r="A98" t="s">
        <v>314</v>
      </c>
      <c r="B98" t="s">
        <v>314</v>
      </c>
      <c r="C98">
        <v>68.342783068396201</v>
      </c>
      <c r="D98">
        <v>270.36509023694299</v>
      </c>
    </row>
    <row r="99" spans="1:4" outlineLevel="1" collapsed="1" x14ac:dyDescent="0.25">
      <c r="A99" s="6" t="s">
        <v>1037</v>
      </c>
      <c r="D99">
        <f>SUBTOTAL(1,D98:D98)</f>
        <v>270.36509023694299</v>
      </c>
    </row>
    <row r="100" spans="1:4" hidden="1" outlineLevel="2" x14ac:dyDescent="0.25">
      <c r="A100" t="s">
        <v>603</v>
      </c>
      <c r="B100" t="s">
        <v>603</v>
      </c>
    </row>
    <row r="101" spans="1:4" outlineLevel="1" collapsed="1" x14ac:dyDescent="0.25">
      <c r="A101" s="6" t="s">
        <v>1038</v>
      </c>
      <c r="D101" t="e">
        <f>SUBTOTAL(1,D100:D100)</f>
        <v>#DIV/0!</v>
      </c>
    </row>
    <row r="102" spans="1:4" hidden="1" outlineLevel="2" x14ac:dyDescent="0.25">
      <c r="A102" t="s">
        <v>712</v>
      </c>
      <c r="B102" t="s">
        <v>330</v>
      </c>
      <c r="C102">
        <v>42.722783068396197</v>
      </c>
      <c r="D102">
        <v>169.01198021011999</v>
      </c>
    </row>
    <row r="103" spans="1:4" hidden="1" outlineLevel="2" x14ac:dyDescent="0.25">
      <c r="A103" t="s">
        <v>712</v>
      </c>
      <c r="B103" t="s">
        <v>334</v>
      </c>
      <c r="C103">
        <v>36.317783068396203</v>
      </c>
      <c r="D103">
        <v>143.67370270341399</v>
      </c>
    </row>
    <row r="104" spans="1:4" hidden="1" outlineLevel="2" x14ac:dyDescent="0.25">
      <c r="A104" t="s">
        <v>712</v>
      </c>
      <c r="B104" t="s">
        <v>604</v>
      </c>
    </row>
    <row r="105" spans="1:4" outlineLevel="1" collapsed="1" x14ac:dyDescent="0.25">
      <c r="A105" s="6" t="s">
        <v>1039</v>
      </c>
      <c r="D105">
        <f>SUBTOTAL(1,D102:D104)</f>
        <v>156.34284145676699</v>
      </c>
    </row>
    <row r="106" spans="1:4" hidden="1" outlineLevel="2" x14ac:dyDescent="0.25">
      <c r="A106" t="s">
        <v>354</v>
      </c>
      <c r="B106" t="s">
        <v>354</v>
      </c>
      <c r="C106">
        <v>-22.5472169316037</v>
      </c>
      <c r="D106">
        <v>-89.197133429644396</v>
      </c>
    </row>
    <row r="107" spans="1:4" outlineLevel="1" collapsed="1" x14ac:dyDescent="0.25">
      <c r="A107" s="6" t="s">
        <v>1040</v>
      </c>
      <c r="D107">
        <f>SUBTOTAL(1,D106:D106)</f>
        <v>-89.197133429644396</v>
      </c>
    </row>
    <row r="108" spans="1:4" hidden="1" outlineLevel="2" x14ac:dyDescent="0.25">
      <c r="A108" t="s">
        <v>359</v>
      </c>
      <c r="B108" t="s">
        <v>359</v>
      </c>
      <c r="C108">
        <v>-4.5522169316037298</v>
      </c>
      <c r="D108">
        <v>-18.008639482232699</v>
      </c>
    </row>
    <row r="109" spans="1:4" outlineLevel="1" collapsed="1" x14ac:dyDescent="0.25">
      <c r="A109" s="6" t="s">
        <v>1041</v>
      </c>
      <c r="D109">
        <f>SUBTOTAL(1,D108:D108)</f>
        <v>-18.008639482232699</v>
      </c>
    </row>
    <row r="110" spans="1:4" hidden="1" outlineLevel="2" x14ac:dyDescent="0.25">
      <c r="A110" t="s">
        <v>713</v>
      </c>
      <c r="B110" t="s">
        <v>605</v>
      </c>
    </row>
    <row r="111" spans="1:4" hidden="1" outlineLevel="2" x14ac:dyDescent="0.25">
      <c r="A111" t="s">
        <v>713</v>
      </c>
      <c r="B111" t="s">
        <v>127</v>
      </c>
      <c r="C111">
        <v>-9.8897169316037292</v>
      </c>
      <c r="D111">
        <v>-39.123870737820901</v>
      </c>
    </row>
    <row r="112" spans="1:4" outlineLevel="1" collapsed="1" x14ac:dyDescent="0.25">
      <c r="A112" s="6" t="s">
        <v>1042</v>
      </c>
      <c r="D112">
        <f>SUBTOTAL(1,D110:D111)</f>
        <v>-39.123870737820901</v>
      </c>
    </row>
    <row r="113" spans="1:4" hidden="1" outlineLevel="2" x14ac:dyDescent="0.25">
      <c r="A113" t="s">
        <v>207</v>
      </c>
      <c r="B113" t="s">
        <v>207</v>
      </c>
      <c r="C113">
        <v>133.91778306839601</v>
      </c>
      <c r="D113">
        <v>529.78078851988403</v>
      </c>
    </row>
    <row r="114" spans="1:4" outlineLevel="1" collapsed="1" x14ac:dyDescent="0.25">
      <c r="A114" s="6" t="s">
        <v>1043</v>
      </c>
      <c r="D114">
        <f>SUBTOTAL(1,D113:D113)</f>
        <v>529.78078851988403</v>
      </c>
    </row>
    <row r="115" spans="1:4" hidden="1" outlineLevel="2" x14ac:dyDescent="0.25">
      <c r="A115" t="s">
        <v>606</v>
      </c>
      <c r="B115" t="s">
        <v>606</v>
      </c>
    </row>
    <row r="116" spans="1:4" outlineLevel="1" collapsed="1" x14ac:dyDescent="0.25">
      <c r="A116" s="6" t="s">
        <v>1044</v>
      </c>
      <c r="D116" t="e">
        <f>SUBTOTAL(1,D115:D115)</f>
        <v>#DIV/0!</v>
      </c>
    </row>
    <row r="117" spans="1:4" hidden="1" outlineLevel="2" x14ac:dyDescent="0.25">
      <c r="A117" t="s">
        <v>607</v>
      </c>
      <c r="B117" t="s">
        <v>607</v>
      </c>
    </row>
    <row r="118" spans="1:4" outlineLevel="1" collapsed="1" x14ac:dyDescent="0.25">
      <c r="A118" s="6" t="s">
        <v>1045</v>
      </c>
      <c r="D118" t="e">
        <f>SUBTOTAL(1,D117:D117)</f>
        <v>#DIV/0!</v>
      </c>
    </row>
    <row r="119" spans="1:4" hidden="1" outlineLevel="2" x14ac:dyDescent="0.25">
      <c r="A119" t="s">
        <v>608</v>
      </c>
      <c r="B119" t="s">
        <v>608</v>
      </c>
    </row>
    <row r="120" spans="1:4" outlineLevel="1" collapsed="1" x14ac:dyDescent="0.25">
      <c r="A120" s="6" t="s">
        <v>1046</v>
      </c>
      <c r="D120" t="e">
        <f>SUBTOTAL(1,D119:D119)</f>
        <v>#DIV/0!</v>
      </c>
    </row>
    <row r="121" spans="1:4" hidden="1" outlineLevel="2" x14ac:dyDescent="0.25">
      <c r="A121" t="s">
        <v>714</v>
      </c>
      <c r="B121" t="s">
        <v>609</v>
      </c>
    </row>
    <row r="122" spans="1:4" hidden="1" outlineLevel="2" x14ac:dyDescent="0.25">
      <c r="A122" t="s">
        <v>714</v>
      </c>
      <c r="B122" t="s">
        <v>610</v>
      </c>
    </row>
    <row r="123" spans="1:4" hidden="1" outlineLevel="2" x14ac:dyDescent="0.25">
      <c r="A123" t="s">
        <v>714</v>
      </c>
      <c r="B123" t="s">
        <v>611</v>
      </c>
    </row>
    <row r="124" spans="1:4" hidden="1" outlineLevel="2" x14ac:dyDescent="0.25">
      <c r="A124" t="s">
        <v>714</v>
      </c>
      <c r="B124" t="s">
        <v>612</v>
      </c>
    </row>
    <row r="125" spans="1:4" outlineLevel="1" collapsed="1" x14ac:dyDescent="0.25">
      <c r="A125" s="6" t="s">
        <v>1047</v>
      </c>
      <c r="D125" t="e">
        <f>SUBTOTAL(1,D121:D124)</f>
        <v>#DIV/0!</v>
      </c>
    </row>
    <row r="126" spans="1:4" hidden="1" outlineLevel="2" x14ac:dyDescent="0.25">
      <c r="A126" t="s">
        <v>715</v>
      </c>
      <c r="B126" t="s">
        <v>613</v>
      </c>
    </row>
    <row r="127" spans="1:4" hidden="1" outlineLevel="2" x14ac:dyDescent="0.25">
      <c r="A127" t="s">
        <v>715</v>
      </c>
      <c r="B127" t="s">
        <v>614</v>
      </c>
    </row>
    <row r="128" spans="1:4" hidden="1" outlineLevel="2" x14ac:dyDescent="0.25">
      <c r="A128" t="s">
        <v>715</v>
      </c>
      <c r="B128" t="s">
        <v>615</v>
      </c>
    </row>
    <row r="129" spans="1:4" outlineLevel="1" collapsed="1" x14ac:dyDescent="0.25">
      <c r="A129" s="6" t="s">
        <v>1048</v>
      </c>
      <c r="D129" t="e">
        <f>SUBTOTAL(1,D126:D128)</f>
        <v>#DIV/0!</v>
      </c>
    </row>
    <row r="130" spans="1:4" hidden="1" outlineLevel="2" x14ac:dyDescent="0.25">
      <c r="A130" t="s">
        <v>716</v>
      </c>
      <c r="B130" t="s">
        <v>616</v>
      </c>
    </row>
    <row r="131" spans="1:4" hidden="1" outlineLevel="2" x14ac:dyDescent="0.25">
      <c r="A131" t="s">
        <v>716</v>
      </c>
      <c r="B131" t="s">
        <v>617</v>
      </c>
    </row>
    <row r="132" spans="1:4" hidden="1" outlineLevel="2" x14ac:dyDescent="0.25">
      <c r="A132" t="s">
        <v>716</v>
      </c>
      <c r="B132" t="s">
        <v>618</v>
      </c>
    </row>
    <row r="133" spans="1:4" outlineLevel="1" collapsed="1" x14ac:dyDescent="0.25">
      <c r="A133" s="6" t="s">
        <v>1049</v>
      </c>
      <c r="D133" t="e">
        <f>SUBTOTAL(1,D130:D132)</f>
        <v>#DIV/0!</v>
      </c>
    </row>
    <row r="134" spans="1:4" hidden="1" outlineLevel="2" x14ac:dyDescent="0.25">
      <c r="A134" t="s">
        <v>619</v>
      </c>
      <c r="B134" t="s">
        <v>619</v>
      </c>
    </row>
    <row r="135" spans="1:4" outlineLevel="1" collapsed="1" x14ac:dyDescent="0.25">
      <c r="A135" s="6" t="s">
        <v>1050</v>
      </c>
      <c r="D135" t="e">
        <f>SUBTOTAL(1,D134:D134)</f>
        <v>#DIV/0!</v>
      </c>
    </row>
    <row r="136" spans="1:4" hidden="1" outlineLevel="2" x14ac:dyDescent="0.25">
      <c r="A136" t="s">
        <v>620</v>
      </c>
      <c r="B136" t="s">
        <v>620</v>
      </c>
    </row>
    <row r="137" spans="1:4" outlineLevel="1" collapsed="1" x14ac:dyDescent="0.25">
      <c r="A137" s="6" t="s">
        <v>1051</v>
      </c>
      <c r="D137" t="e">
        <f>SUBTOTAL(1,D136:D136)</f>
        <v>#DIV/0!</v>
      </c>
    </row>
    <row r="138" spans="1:4" hidden="1" outlineLevel="2" x14ac:dyDescent="0.25">
      <c r="A138" t="s">
        <v>717</v>
      </c>
      <c r="B138" t="s">
        <v>90</v>
      </c>
      <c r="C138">
        <v>32.352783068396199</v>
      </c>
      <c r="D138">
        <v>127.98810234212</v>
      </c>
    </row>
    <row r="139" spans="1:4" hidden="1" outlineLevel="2" x14ac:dyDescent="0.25">
      <c r="A139" t="s">
        <v>717</v>
      </c>
      <c r="B139" t="s">
        <v>159</v>
      </c>
      <c r="C139">
        <v>11.3077830683962</v>
      </c>
      <c r="D139">
        <v>44.733761962943703</v>
      </c>
    </row>
    <row r="140" spans="1:4" outlineLevel="1" collapsed="1" x14ac:dyDescent="0.25">
      <c r="A140" s="6" t="s">
        <v>1052</v>
      </c>
      <c r="D140">
        <f>SUBTOTAL(1,D138:D139)</f>
        <v>86.360932152531859</v>
      </c>
    </row>
    <row r="141" spans="1:4" hidden="1" outlineLevel="2" x14ac:dyDescent="0.25">
      <c r="A141" t="s">
        <v>718</v>
      </c>
      <c r="B141" t="s">
        <v>621</v>
      </c>
    </row>
    <row r="142" spans="1:4" hidden="1" outlineLevel="2" x14ac:dyDescent="0.25">
      <c r="A142" t="s">
        <v>718</v>
      </c>
      <c r="B142" t="s">
        <v>344</v>
      </c>
      <c r="C142">
        <v>45.467783068396201</v>
      </c>
      <c r="D142">
        <v>179.871241998708</v>
      </c>
    </row>
    <row r="143" spans="1:4" hidden="1" outlineLevel="2" x14ac:dyDescent="0.25">
      <c r="A143" t="s">
        <v>718</v>
      </c>
      <c r="B143" t="s">
        <v>622</v>
      </c>
    </row>
    <row r="144" spans="1:4" hidden="1" outlineLevel="2" x14ac:dyDescent="0.25">
      <c r="A144" t="s">
        <v>718</v>
      </c>
      <c r="B144" t="s">
        <v>623</v>
      </c>
    </row>
    <row r="145" spans="1:4" outlineLevel="1" collapsed="1" x14ac:dyDescent="0.25">
      <c r="A145" s="6" t="s">
        <v>1053</v>
      </c>
      <c r="D145">
        <f>SUBTOTAL(1,D141:D144)</f>
        <v>179.871241998708</v>
      </c>
    </row>
    <row r="146" spans="1:4" hidden="1" outlineLevel="2" x14ac:dyDescent="0.25">
      <c r="A146" t="s">
        <v>624</v>
      </c>
      <c r="B146" t="s">
        <v>624</v>
      </c>
    </row>
    <row r="147" spans="1:4" outlineLevel="1" collapsed="1" x14ac:dyDescent="0.25">
      <c r="A147" s="6" t="s">
        <v>1054</v>
      </c>
      <c r="D147" t="e">
        <f>SUBTOTAL(1,D146:D146)</f>
        <v>#DIV/0!</v>
      </c>
    </row>
    <row r="148" spans="1:4" hidden="1" outlineLevel="2" x14ac:dyDescent="0.25">
      <c r="A148" t="s">
        <v>719</v>
      </c>
      <c r="B148" t="s">
        <v>625</v>
      </c>
    </row>
    <row r="149" spans="1:4" hidden="1" outlineLevel="2" x14ac:dyDescent="0.25">
      <c r="A149" t="s">
        <v>719</v>
      </c>
      <c r="B149" t="s">
        <v>75</v>
      </c>
      <c r="C149">
        <v>31.056533068396199</v>
      </c>
      <c r="D149">
        <v>122.86011760862</v>
      </c>
    </row>
    <row r="150" spans="1:4" hidden="1" outlineLevel="2" x14ac:dyDescent="0.25">
      <c r="A150" t="s">
        <v>719</v>
      </c>
      <c r="B150" t="s">
        <v>626</v>
      </c>
    </row>
    <row r="151" spans="1:4" hidden="1" outlineLevel="2" x14ac:dyDescent="0.25">
      <c r="A151" t="s">
        <v>719</v>
      </c>
      <c r="B151" t="s">
        <v>102</v>
      </c>
      <c r="C151">
        <v>50.195283068396201</v>
      </c>
      <c r="D151">
        <v>198.57330396794299</v>
      </c>
    </row>
    <row r="152" spans="1:4" hidden="1" outlineLevel="2" x14ac:dyDescent="0.25">
      <c r="A152" t="s">
        <v>719</v>
      </c>
      <c r="B152" t="s">
        <v>99</v>
      </c>
      <c r="C152">
        <v>36.622783068396203</v>
      </c>
      <c r="D152">
        <v>144.88028734658999</v>
      </c>
    </row>
    <row r="153" spans="1:4" outlineLevel="1" collapsed="1" x14ac:dyDescent="0.25">
      <c r="A153" s="6" t="s">
        <v>1055</v>
      </c>
      <c r="D153">
        <f>SUBTOTAL(1,D148:D152)</f>
        <v>155.43790297438431</v>
      </c>
    </row>
    <row r="154" spans="1:4" hidden="1" outlineLevel="2" x14ac:dyDescent="0.25">
      <c r="A154" t="s">
        <v>720</v>
      </c>
      <c r="B154" t="s">
        <v>627</v>
      </c>
    </row>
    <row r="155" spans="1:4" hidden="1" outlineLevel="2" x14ac:dyDescent="0.25">
      <c r="A155" t="s">
        <v>720</v>
      </c>
      <c r="B155" t="s">
        <v>628</v>
      </c>
    </row>
    <row r="156" spans="1:4" hidden="1" outlineLevel="2" x14ac:dyDescent="0.25">
      <c r="A156" t="s">
        <v>720</v>
      </c>
      <c r="B156" t="s">
        <v>629</v>
      </c>
    </row>
    <row r="157" spans="1:4" hidden="1" outlineLevel="2" x14ac:dyDescent="0.25">
      <c r="A157" t="s">
        <v>720</v>
      </c>
      <c r="B157" t="s">
        <v>630</v>
      </c>
    </row>
    <row r="158" spans="1:4" hidden="1" outlineLevel="2" x14ac:dyDescent="0.25">
      <c r="A158" t="s">
        <v>720</v>
      </c>
      <c r="B158" t="s">
        <v>631</v>
      </c>
    </row>
    <row r="159" spans="1:4" hidden="1" outlineLevel="2" x14ac:dyDescent="0.25">
      <c r="A159" t="s">
        <v>720</v>
      </c>
      <c r="B159" t="s">
        <v>65</v>
      </c>
      <c r="C159">
        <v>32.962783068396199</v>
      </c>
      <c r="D159">
        <v>130.40127162847301</v>
      </c>
    </row>
    <row r="160" spans="1:4" hidden="1" outlineLevel="2" x14ac:dyDescent="0.25">
      <c r="A160" t="s">
        <v>720</v>
      </c>
      <c r="B160" t="s">
        <v>70</v>
      </c>
      <c r="C160">
        <v>-20.717216931603701</v>
      </c>
      <c r="D160">
        <v>-81.957625570585606</v>
      </c>
    </row>
    <row r="161" spans="1:4" hidden="1" outlineLevel="2" x14ac:dyDescent="0.25">
      <c r="A161" t="s">
        <v>720</v>
      </c>
      <c r="B161" t="s">
        <v>632</v>
      </c>
    </row>
    <row r="162" spans="1:4" hidden="1" outlineLevel="2" x14ac:dyDescent="0.25">
      <c r="A162" t="s">
        <v>720</v>
      </c>
      <c r="B162" t="s">
        <v>633</v>
      </c>
    </row>
    <row r="163" spans="1:4" hidden="1" outlineLevel="2" x14ac:dyDescent="0.25">
      <c r="A163" t="s">
        <v>720</v>
      </c>
      <c r="B163" t="s">
        <v>634</v>
      </c>
    </row>
    <row r="164" spans="1:4" hidden="1" outlineLevel="2" x14ac:dyDescent="0.25">
      <c r="A164" t="s">
        <v>720</v>
      </c>
      <c r="B164" t="s">
        <v>635</v>
      </c>
    </row>
    <row r="165" spans="1:4" hidden="1" outlineLevel="2" x14ac:dyDescent="0.25">
      <c r="A165" t="s">
        <v>720</v>
      </c>
      <c r="B165" t="s">
        <v>636</v>
      </c>
    </row>
    <row r="166" spans="1:4" hidden="1" outlineLevel="2" x14ac:dyDescent="0.25">
      <c r="A166" t="s">
        <v>720</v>
      </c>
      <c r="B166" t="s">
        <v>637</v>
      </c>
    </row>
    <row r="167" spans="1:4" outlineLevel="1" collapsed="1" x14ac:dyDescent="0.25">
      <c r="A167" s="6" t="s">
        <v>1056</v>
      </c>
      <c r="D167">
        <f>SUBTOTAL(1,D154:D166)</f>
        <v>24.221823028943703</v>
      </c>
    </row>
    <row r="168" spans="1:4" hidden="1" outlineLevel="2" x14ac:dyDescent="0.25">
      <c r="A168" t="s">
        <v>638</v>
      </c>
      <c r="B168" t="s">
        <v>638</v>
      </c>
    </row>
    <row r="169" spans="1:4" outlineLevel="1" collapsed="1" x14ac:dyDescent="0.25">
      <c r="A169" s="6" t="s">
        <v>1057</v>
      </c>
      <c r="D169" t="e">
        <f>SUBTOTAL(1,D168:D168)</f>
        <v>#DIV/0!</v>
      </c>
    </row>
    <row r="170" spans="1:4" hidden="1" outlineLevel="2" x14ac:dyDescent="0.25">
      <c r="A170" t="s">
        <v>721</v>
      </c>
      <c r="B170" t="s">
        <v>639</v>
      </c>
    </row>
    <row r="171" spans="1:4" hidden="1" outlineLevel="2" x14ac:dyDescent="0.25">
      <c r="A171" t="s">
        <v>721</v>
      </c>
      <c r="B171" t="s">
        <v>640</v>
      </c>
    </row>
    <row r="172" spans="1:4" hidden="1" outlineLevel="2" x14ac:dyDescent="0.25">
      <c r="A172" t="s">
        <v>721</v>
      </c>
      <c r="B172" t="s">
        <v>641</v>
      </c>
    </row>
    <row r="173" spans="1:4" hidden="1" outlineLevel="2" x14ac:dyDescent="0.25">
      <c r="A173" t="s">
        <v>721</v>
      </c>
      <c r="B173" t="s">
        <v>183</v>
      </c>
      <c r="C173">
        <v>36.012783068396203</v>
      </c>
      <c r="D173">
        <v>142.467118060237</v>
      </c>
    </row>
    <row r="174" spans="1:4" hidden="1" outlineLevel="2" x14ac:dyDescent="0.25">
      <c r="A174" t="s">
        <v>721</v>
      </c>
      <c r="B174" t="s">
        <v>642</v>
      </c>
    </row>
    <row r="175" spans="1:4" hidden="1" outlineLevel="2" x14ac:dyDescent="0.25">
      <c r="A175" t="s">
        <v>721</v>
      </c>
      <c r="B175" t="s">
        <v>643</v>
      </c>
    </row>
    <row r="176" spans="1:4" hidden="1" outlineLevel="2" x14ac:dyDescent="0.25">
      <c r="A176" t="s">
        <v>721</v>
      </c>
      <c r="B176" t="s">
        <v>644</v>
      </c>
    </row>
    <row r="177" spans="1:4" hidden="1" outlineLevel="2" x14ac:dyDescent="0.25">
      <c r="A177" t="s">
        <v>721</v>
      </c>
      <c r="B177" t="s">
        <v>645</v>
      </c>
    </row>
    <row r="178" spans="1:4" hidden="1" outlineLevel="2" x14ac:dyDescent="0.25">
      <c r="A178" t="s">
        <v>721</v>
      </c>
      <c r="B178" t="s">
        <v>646</v>
      </c>
    </row>
    <row r="179" spans="1:4" hidden="1" outlineLevel="2" x14ac:dyDescent="0.25">
      <c r="A179" t="s">
        <v>721</v>
      </c>
      <c r="B179" t="s">
        <v>647</v>
      </c>
    </row>
    <row r="180" spans="1:4" hidden="1" outlineLevel="2" x14ac:dyDescent="0.25">
      <c r="A180" t="s">
        <v>721</v>
      </c>
      <c r="B180" t="s">
        <v>648</v>
      </c>
    </row>
    <row r="181" spans="1:4" hidden="1" outlineLevel="2" x14ac:dyDescent="0.25">
      <c r="A181" t="s">
        <v>721</v>
      </c>
      <c r="B181" t="s">
        <v>649</v>
      </c>
    </row>
    <row r="182" spans="1:4" hidden="1" outlineLevel="2" x14ac:dyDescent="0.25">
      <c r="A182" t="s">
        <v>721</v>
      </c>
      <c r="B182" t="s">
        <v>144</v>
      </c>
      <c r="C182">
        <v>13.747783068396201</v>
      </c>
      <c r="D182">
        <v>54.386439108355503</v>
      </c>
    </row>
    <row r="183" spans="1:4" hidden="1" outlineLevel="2" x14ac:dyDescent="0.25">
      <c r="A183" t="s">
        <v>721</v>
      </c>
      <c r="B183" t="s">
        <v>650</v>
      </c>
    </row>
    <row r="184" spans="1:4" hidden="1" outlineLevel="2" x14ac:dyDescent="0.25">
      <c r="A184" t="s">
        <v>721</v>
      </c>
      <c r="B184" t="s">
        <v>651</v>
      </c>
    </row>
    <row r="185" spans="1:4" outlineLevel="1" collapsed="1" x14ac:dyDescent="0.25">
      <c r="A185" s="6" t="s">
        <v>1058</v>
      </c>
      <c r="D185">
        <f>SUBTOTAL(1,D170:D184)</f>
        <v>98.426778584296244</v>
      </c>
    </row>
    <row r="186" spans="1:4" hidden="1" outlineLevel="2" x14ac:dyDescent="0.25">
      <c r="A186" t="s">
        <v>722</v>
      </c>
      <c r="B186" t="s">
        <v>149</v>
      </c>
      <c r="C186">
        <v>37.537783068396202</v>
      </c>
      <c r="D186">
        <v>148.50004127611999</v>
      </c>
    </row>
    <row r="187" spans="1:4" hidden="1" outlineLevel="2" x14ac:dyDescent="0.25">
      <c r="A187" t="s">
        <v>722</v>
      </c>
      <c r="B187" t="s">
        <v>167</v>
      </c>
      <c r="C187">
        <v>144.28778306839601</v>
      </c>
      <c r="D187">
        <v>570.80466638788403</v>
      </c>
    </row>
    <row r="188" spans="1:4" hidden="1" outlineLevel="2" x14ac:dyDescent="0.25">
      <c r="A188" t="s">
        <v>722</v>
      </c>
      <c r="B188" t="s">
        <v>155</v>
      </c>
      <c r="C188">
        <v>32.657783068396199</v>
      </c>
      <c r="D188">
        <v>129.19468698529599</v>
      </c>
    </row>
    <row r="189" spans="1:4" hidden="1" outlineLevel="2" x14ac:dyDescent="0.25">
      <c r="A189" t="s">
        <v>722</v>
      </c>
      <c r="B189" t="s">
        <v>652</v>
      </c>
    </row>
    <row r="190" spans="1:4" outlineLevel="1" collapsed="1" x14ac:dyDescent="0.25">
      <c r="A190" s="6" t="s">
        <v>1059</v>
      </c>
      <c r="D190">
        <f>SUBTOTAL(1,D186:D189)</f>
        <v>282.83313154976668</v>
      </c>
    </row>
    <row r="191" spans="1:4" hidden="1" outlineLevel="2" x14ac:dyDescent="0.25">
      <c r="A191" t="s">
        <v>723</v>
      </c>
      <c r="B191" t="s">
        <v>653</v>
      </c>
    </row>
    <row r="192" spans="1:4" hidden="1" outlineLevel="2" x14ac:dyDescent="0.25">
      <c r="A192" t="s">
        <v>723</v>
      </c>
      <c r="B192" t="s">
        <v>654</v>
      </c>
    </row>
    <row r="193" spans="1:4" hidden="1" outlineLevel="2" x14ac:dyDescent="0.25">
      <c r="A193" t="s">
        <v>723</v>
      </c>
      <c r="B193" t="s">
        <v>655</v>
      </c>
    </row>
    <row r="194" spans="1:4" hidden="1" outlineLevel="2" x14ac:dyDescent="0.25">
      <c r="A194" t="s">
        <v>723</v>
      </c>
      <c r="B194" t="s">
        <v>656</v>
      </c>
    </row>
    <row r="195" spans="1:4" hidden="1" outlineLevel="2" x14ac:dyDescent="0.25">
      <c r="A195" t="s">
        <v>723</v>
      </c>
      <c r="B195" t="s">
        <v>657</v>
      </c>
    </row>
    <row r="196" spans="1:4" hidden="1" outlineLevel="2" x14ac:dyDescent="0.25">
      <c r="A196" t="s">
        <v>723</v>
      </c>
      <c r="B196" t="s">
        <v>254</v>
      </c>
      <c r="C196">
        <v>35.504449735062899</v>
      </c>
      <c r="D196">
        <v>140.45614365494299</v>
      </c>
    </row>
    <row r="197" spans="1:4" outlineLevel="1" collapsed="1" x14ac:dyDescent="0.25">
      <c r="A197" s="6" t="s">
        <v>1060</v>
      </c>
      <c r="D197">
        <f>SUBTOTAL(1,D191:D196)</f>
        <v>140.45614365494299</v>
      </c>
    </row>
    <row r="198" spans="1:4" hidden="1" outlineLevel="2" x14ac:dyDescent="0.25">
      <c r="A198" t="s">
        <v>724</v>
      </c>
      <c r="B198" t="s">
        <v>299</v>
      </c>
      <c r="C198">
        <v>49.941116401729502</v>
      </c>
      <c r="D198">
        <v>197.56781676529599</v>
      </c>
    </row>
    <row r="199" spans="1:4" hidden="1" outlineLevel="2" x14ac:dyDescent="0.25">
      <c r="A199" t="s">
        <v>724</v>
      </c>
      <c r="B199" t="s">
        <v>658</v>
      </c>
    </row>
    <row r="200" spans="1:4" hidden="1" outlineLevel="2" x14ac:dyDescent="0.25">
      <c r="A200" t="s">
        <v>724</v>
      </c>
      <c r="B200" t="s">
        <v>659</v>
      </c>
    </row>
    <row r="201" spans="1:4" outlineLevel="1" collapsed="1" x14ac:dyDescent="0.25">
      <c r="A201" s="6" t="s">
        <v>1061</v>
      </c>
      <c r="D201">
        <f>SUBTOTAL(1,D198:D200)</f>
        <v>197.56781676529599</v>
      </c>
    </row>
    <row r="202" spans="1:4" hidden="1" outlineLevel="2" x14ac:dyDescent="0.25">
      <c r="A202" t="s">
        <v>725</v>
      </c>
      <c r="B202" t="s">
        <v>660</v>
      </c>
    </row>
    <row r="203" spans="1:4" hidden="1" outlineLevel="2" x14ac:dyDescent="0.25">
      <c r="A203" t="s">
        <v>725</v>
      </c>
      <c r="B203" t="s">
        <v>661</v>
      </c>
    </row>
    <row r="204" spans="1:4" hidden="1" outlineLevel="2" x14ac:dyDescent="0.25">
      <c r="A204" t="s">
        <v>725</v>
      </c>
      <c r="B204" t="s">
        <v>662</v>
      </c>
    </row>
    <row r="205" spans="1:4" hidden="1" outlineLevel="2" x14ac:dyDescent="0.25">
      <c r="A205" t="s">
        <v>725</v>
      </c>
      <c r="B205" t="s">
        <v>663</v>
      </c>
    </row>
    <row r="206" spans="1:4" hidden="1" outlineLevel="2" x14ac:dyDescent="0.25">
      <c r="A206" t="s">
        <v>725</v>
      </c>
      <c r="B206" t="s">
        <v>339</v>
      </c>
      <c r="C206">
        <v>44.552783068396202</v>
      </c>
      <c r="D206">
        <v>176.251488069179</v>
      </c>
    </row>
    <row r="207" spans="1:4" outlineLevel="1" collapsed="1" x14ac:dyDescent="0.25">
      <c r="A207" s="6" t="s">
        <v>1062</v>
      </c>
      <c r="D207">
        <f>SUBTOTAL(1,D202:D206)</f>
        <v>176.251488069179</v>
      </c>
    </row>
    <row r="208" spans="1:4" hidden="1" outlineLevel="2" x14ac:dyDescent="0.25">
      <c r="A208" t="s">
        <v>726</v>
      </c>
      <c r="B208" t="s">
        <v>664</v>
      </c>
    </row>
    <row r="209" spans="1:4" hidden="1" outlineLevel="2" x14ac:dyDescent="0.25">
      <c r="A209" t="s">
        <v>726</v>
      </c>
      <c r="B209" t="s">
        <v>79</v>
      </c>
      <c r="C209">
        <v>42.722783068396197</v>
      </c>
      <c r="D209">
        <v>169.01198021011999</v>
      </c>
    </row>
    <row r="210" spans="1:4" outlineLevel="1" collapsed="1" x14ac:dyDescent="0.25">
      <c r="A210" s="6" t="s">
        <v>1063</v>
      </c>
      <c r="D210">
        <f>SUBTOTAL(1,D208:D209)</f>
        <v>169.01198021011999</v>
      </c>
    </row>
    <row r="211" spans="1:4" hidden="1" outlineLevel="2" x14ac:dyDescent="0.25">
      <c r="A211" t="s">
        <v>727</v>
      </c>
      <c r="B211" t="s">
        <v>665</v>
      </c>
    </row>
    <row r="212" spans="1:4" hidden="1" outlineLevel="2" x14ac:dyDescent="0.25">
      <c r="A212" t="s">
        <v>727</v>
      </c>
      <c r="B212" t="s">
        <v>666</v>
      </c>
    </row>
    <row r="213" spans="1:4" outlineLevel="1" collapsed="1" x14ac:dyDescent="0.25">
      <c r="A213" s="6" t="s">
        <v>1064</v>
      </c>
      <c r="D213" t="e">
        <f>SUBTOTAL(1,D211:D212)</f>
        <v>#DIV/0!</v>
      </c>
    </row>
    <row r="214" spans="1:4" hidden="1" outlineLevel="2" x14ac:dyDescent="0.25">
      <c r="A214" t="s">
        <v>667</v>
      </c>
      <c r="B214" t="s">
        <v>667</v>
      </c>
    </row>
    <row r="215" spans="1:4" outlineLevel="1" collapsed="1" x14ac:dyDescent="0.25">
      <c r="A215" s="6" t="s">
        <v>1065</v>
      </c>
      <c r="D215" t="e">
        <f>SUBTOTAL(1,D214:D214)</f>
        <v>#DIV/0!</v>
      </c>
    </row>
    <row r="216" spans="1:4" hidden="1" outlineLevel="2" x14ac:dyDescent="0.25">
      <c r="A216" t="s">
        <v>668</v>
      </c>
      <c r="B216" t="s">
        <v>668</v>
      </c>
    </row>
    <row r="217" spans="1:4" outlineLevel="1" collapsed="1" x14ac:dyDescent="0.25">
      <c r="A217" s="6" t="s">
        <v>1066</v>
      </c>
      <c r="D217" t="e">
        <f>SUBTOTAL(1,D216:D216)</f>
        <v>#DIV/0!</v>
      </c>
    </row>
    <row r="218" spans="1:4" hidden="1" outlineLevel="2" x14ac:dyDescent="0.25">
      <c r="A218" t="s">
        <v>669</v>
      </c>
      <c r="B218" t="s">
        <v>669</v>
      </c>
    </row>
    <row r="219" spans="1:4" outlineLevel="1" collapsed="1" x14ac:dyDescent="0.25">
      <c r="A219" s="6" t="s">
        <v>1067</v>
      </c>
      <c r="D219" t="e">
        <f>SUBTOTAL(1,D218:D218)</f>
        <v>#DIV/0!</v>
      </c>
    </row>
    <row r="220" spans="1:4" hidden="1" outlineLevel="2" x14ac:dyDescent="0.25">
      <c r="A220" t="s">
        <v>670</v>
      </c>
      <c r="B220" t="s">
        <v>670</v>
      </c>
    </row>
    <row r="221" spans="1:4" outlineLevel="1" collapsed="1" x14ac:dyDescent="0.25">
      <c r="A221" s="6" t="s">
        <v>1068</v>
      </c>
      <c r="D221" t="e">
        <f>SUBTOTAL(1,D220:D220)</f>
        <v>#DIV/0!</v>
      </c>
    </row>
    <row r="222" spans="1:4" hidden="1" outlineLevel="2" x14ac:dyDescent="0.25">
      <c r="A222" t="s">
        <v>671</v>
      </c>
      <c r="B222" t="s">
        <v>671</v>
      </c>
    </row>
    <row r="223" spans="1:4" outlineLevel="1" collapsed="1" x14ac:dyDescent="0.25">
      <c r="A223" s="6" t="s">
        <v>1069</v>
      </c>
      <c r="D223" t="e">
        <f>SUBTOTAL(1,D222:D222)</f>
        <v>#DIV/0!</v>
      </c>
    </row>
    <row r="224" spans="1:4" hidden="1" outlineLevel="2" x14ac:dyDescent="0.25">
      <c r="A224" t="s">
        <v>40</v>
      </c>
      <c r="B224" t="s">
        <v>40</v>
      </c>
      <c r="C224">
        <v>32.657783068396199</v>
      </c>
      <c r="D224">
        <v>129.19468698529599</v>
      </c>
    </row>
    <row r="225" spans="1:4" outlineLevel="1" collapsed="1" x14ac:dyDescent="0.25">
      <c r="A225" s="6" t="s">
        <v>1070</v>
      </c>
      <c r="D225">
        <f>SUBTOTAL(1,D224:D224)</f>
        <v>129.19468698529599</v>
      </c>
    </row>
    <row r="226" spans="1:4" hidden="1" outlineLevel="2" x14ac:dyDescent="0.25">
      <c r="A226" t="s">
        <v>672</v>
      </c>
      <c r="B226" t="s">
        <v>672</v>
      </c>
    </row>
    <row r="227" spans="1:4" outlineLevel="1" collapsed="1" x14ac:dyDescent="0.25">
      <c r="A227" s="6" t="s">
        <v>1071</v>
      </c>
      <c r="D227" t="e">
        <f>SUBTOTAL(1,D226:D226)</f>
        <v>#DIV/0!</v>
      </c>
    </row>
    <row r="228" spans="1:4" hidden="1" outlineLevel="2" x14ac:dyDescent="0.25">
      <c r="A228" t="s">
        <v>673</v>
      </c>
      <c r="B228" t="s">
        <v>673</v>
      </c>
    </row>
    <row r="229" spans="1:4" outlineLevel="1" collapsed="1" x14ac:dyDescent="0.25">
      <c r="A229" s="6" t="s">
        <v>1072</v>
      </c>
      <c r="D229" t="e">
        <f>SUBTOTAL(1,D228:D228)</f>
        <v>#DIV/0!</v>
      </c>
    </row>
    <row r="230" spans="1:4" hidden="1" outlineLevel="2" x14ac:dyDescent="0.25">
      <c r="A230" t="s">
        <v>188</v>
      </c>
      <c r="B230" t="s">
        <v>188</v>
      </c>
      <c r="C230">
        <v>-32.154716931603701</v>
      </c>
      <c r="D230">
        <v>-127.204549689703</v>
      </c>
    </row>
    <row r="231" spans="1:4" outlineLevel="1" collapsed="1" x14ac:dyDescent="0.25">
      <c r="A231" s="6" t="s">
        <v>1073</v>
      </c>
      <c r="D231">
        <f>SUBTOTAL(1,D230:D230)</f>
        <v>-127.204549689703</v>
      </c>
    </row>
    <row r="232" spans="1:4" hidden="1" outlineLevel="2" x14ac:dyDescent="0.25">
      <c r="A232" t="s">
        <v>728</v>
      </c>
      <c r="B232" t="s">
        <v>674</v>
      </c>
    </row>
    <row r="233" spans="1:4" hidden="1" outlineLevel="2" x14ac:dyDescent="0.25">
      <c r="A233" t="s">
        <v>728</v>
      </c>
      <c r="B233" t="s">
        <v>675</v>
      </c>
    </row>
    <row r="234" spans="1:4" hidden="1" outlineLevel="2" x14ac:dyDescent="0.25">
      <c r="A234" t="s">
        <v>728</v>
      </c>
      <c r="B234" t="s">
        <v>676</v>
      </c>
    </row>
    <row r="235" spans="1:4" hidden="1" outlineLevel="2" x14ac:dyDescent="0.25">
      <c r="A235" t="s">
        <v>728</v>
      </c>
      <c r="B235" t="s">
        <v>677</v>
      </c>
    </row>
    <row r="236" spans="1:4" outlineLevel="1" collapsed="1" x14ac:dyDescent="0.25">
      <c r="A236" s="6" t="s">
        <v>1074</v>
      </c>
      <c r="D236" t="e">
        <f>SUBTOTAL(1,D232:D235)</f>
        <v>#DIV/0!</v>
      </c>
    </row>
    <row r="237" spans="1:4" hidden="1" outlineLevel="2" x14ac:dyDescent="0.25">
      <c r="A237" t="s">
        <v>678</v>
      </c>
      <c r="B237" t="s">
        <v>678</v>
      </c>
    </row>
    <row r="238" spans="1:4" outlineLevel="1" collapsed="1" x14ac:dyDescent="0.25">
      <c r="A238" s="6" t="s">
        <v>1075</v>
      </c>
      <c r="D238" t="e">
        <f>SUBTOTAL(1,D237:D237)</f>
        <v>#DIV/0!</v>
      </c>
    </row>
    <row r="239" spans="1:4" hidden="1" outlineLevel="2" x14ac:dyDescent="0.25">
      <c r="A239" t="s">
        <v>679</v>
      </c>
      <c r="B239" t="s">
        <v>679</v>
      </c>
    </row>
    <row r="240" spans="1:4" outlineLevel="1" collapsed="1" x14ac:dyDescent="0.25">
      <c r="A240" s="6" t="s">
        <v>1076</v>
      </c>
      <c r="D240" t="e">
        <f>SUBTOTAL(1,D239:D239)</f>
        <v>#DIV/0!</v>
      </c>
    </row>
    <row r="241" spans="1:4" hidden="1" outlineLevel="2" x14ac:dyDescent="0.25">
      <c r="A241" t="s">
        <v>680</v>
      </c>
      <c r="B241" t="s">
        <v>680</v>
      </c>
    </row>
    <row r="242" spans="1:4" outlineLevel="1" collapsed="1" x14ac:dyDescent="0.25">
      <c r="A242" s="6" t="s">
        <v>1077</v>
      </c>
      <c r="D242" t="e">
        <f>SUBTOTAL(1,D241:D241)</f>
        <v>#DIV/0!</v>
      </c>
    </row>
    <row r="243" spans="1:4" hidden="1" outlineLevel="2" x14ac:dyDescent="0.25">
      <c r="A243" t="s">
        <v>681</v>
      </c>
      <c r="B243" t="s">
        <v>681</v>
      </c>
    </row>
    <row r="244" spans="1:4" outlineLevel="1" collapsed="1" x14ac:dyDescent="0.25">
      <c r="A244" s="6" t="s">
        <v>1078</v>
      </c>
      <c r="D244" t="e">
        <f>SUBTOTAL(1,D243:D243)</f>
        <v>#DIV/0!</v>
      </c>
    </row>
    <row r="245" spans="1:4" hidden="1" outlineLevel="2" x14ac:dyDescent="0.25">
      <c r="A245" t="s">
        <v>682</v>
      </c>
      <c r="B245" t="s">
        <v>682</v>
      </c>
    </row>
    <row r="246" spans="1:4" outlineLevel="1" collapsed="1" x14ac:dyDescent="0.25">
      <c r="A246" s="6" t="s">
        <v>1079</v>
      </c>
      <c r="D246" t="e">
        <f>SUBTOTAL(1,D245:D245)</f>
        <v>#DIV/0!</v>
      </c>
    </row>
    <row r="247" spans="1:4" hidden="1" outlineLevel="2" x14ac:dyDescent="0.25">
      <c r="A247" t="s">
        <v>683</v>
      </c>
      <c r="B247" t="s">
        <v>683</v>
      </c>
    </row>
    <row r="248" spans="1:4" outlineLevel="1" collapsed="1" x14ac:dyDescent="0.25">
      <c r="A248" s="6" t="s">
        <v>1080</v>
      </c>
      <c r="D248" t="e">
        <f>SUBTOTAL(1,D247:D247)</f>
        <v>#DIV/0!</v>
      </c>
    </row>
    <row r="249" spans="1:4" hidden="1" outlineLevel="2" x14ac:dyDescent="0.25">
      <c r="A249" t="s">
        <v>729</v>
      </c>
      <c r="B249" t="s">
        <v>684</v>
      </c>
    </row>
    <row r="250" spans="1:4" hidden="1" outlineLevel="2" x14ac:dyDescent="0.25">
      <c r="A250" t="s">
        <v>729</v>
      </c>
      <c r="B250" t="s">
        <v>685</v>
      </c>
    </row>
    <row r="251" spans="1:4" outlineLevel="1" collapsed="1" x14ac:dyDescent="0.25">
      <c r="A251" s="6" t="s">
        <v>1081</v>
      </c>
      <c r="D251" t="e">
        <f>SUBTOTAL(1,D249:D250)</f>
        <v>#DIV/0!</v>
      </c>
    </row>
    <row r="252" spans="1:4" hidden="1" outlineLevel="2" x14ac:dyDescent="0.25">
      <c r="A252" t="s">
        <v>686</v>
      </c>
      <c r="B252" t="s">
        <v>686</v>
      </c>
    </row>
    <row r="253" spans="1:4" outlineLevel="1" collapsed="1" x14ac:dyDescent="0.25">
      <c r="A253" s="6" t="s">
        <v>1082</v>
      </c>
      <c r="D253" t="e">
        <f>SUBTOTAL(1,D252:D252)</f>
        <v>#DIV/0!</v>
      </c>
    </row>
    <row r="254" spans="1:4" hidden="1" outlineLevel="2" x14ac:dyDescent="0.25">
      <c r="A254" t="s">
        <v>687</v>
      </c>
      <c r="B254" t="s">
        <v>687</v>
      </c>
    </row>
    <row r="255" spans="1:4" outlineLevel="1" collapsed="1" x14ac:dyDescent="0.25">
      <c r="A255" s="6" t="s">
        <v>1083</v>
      </c>
      <c r="D255" t="e">
        <f>SUBTOTAL(1,D254:D254)</f>
        <v>#DIV/0!</v>
      </c>
    </row>
    <row r="256" spans="1:4" hidden="1" outlineLevel="2" x14ac:dyDescent="0.25">
      <c r="A256" t="s">
        <v>349</v>
      </c>
      <c r="B256" t="s">
        <v>349</v>
      </c>
      <c r="C256">
        <v>36.622783068396203</v>
      </c>
      <c r="D256">
        <v>144.88028734658999</v>
      </c>
    </row>
    <row r="257" spans="1:4" outlineLevel="1" collapsed="1" x14ac:dyDescent="0.25">
      <c r="A257" s="6" t="s">
        <v>1084</v>
      </c>
      <c r="D257">
        <f>SUBTOTAL(1,D256:D256)</f>
        <v>144.88028734658999</v>
      </c>
    </row>
    <row r="258" spans="1:4" hidden="1" outlineLevel="2" x14ac:dyDescent="0.25">
      <c r="A258" t="s">
        <v>688</v>
      </c>
      <c r="B258" t="s">
        <v>688</v>
      </c>
    </row>
    <row r="259" spans="1:4" outlineLevel="1" collapsed="1" x14ac:dyDescent="0.25">
      <c r="A259" s="6" t="s">
        <v>1085</v>
      </c>
      <c r="D259" t="e">
        <f>SUBTOTAL(1,D258:D258)</f>
        <v>#DIV/0!</v>
      </c>
    </row>
    <row r="260" spans="1:4" hidden="1" outlineLevel="2" x14ac:dyDescent="0.25">
      <c r="A260" t="s">
        <v>689</v>
      </c>
      <c r="B260" t="s">
        <v>689</v>
      </c>
    </row>
    <row r="261" spans="1:4" outlineLevel="1" collapsed="1" x14ac:dyDescent="0.25">
      <c r="A261" s="6" t="s">
        <v>1086</v>
      </c>
      <c r="D261" t="e">
        <f>SUBTOTAL(1,D260:D260)</f>
        <v>#DIV/0!</v>
      </c>
    </row>
    <row r="262" spans="1:4" hidden="1" outlineLevel="2" x14ac:dyDescent="0.25">
      <c r="A262" t="s">
        <v>731</v>
      </c>
      <c r="B262" t="s">
        <v>690</v>
      </c>
    </row>
    <row r="263" spans="1:4" hidden="1" outlineLevel="2" x14ac:dyDescent="0.25">
      <c r="A263" t="s">
        <v>731</v>
      </c>
      <c r="B263" t="s">
        <v>691</v>
      </c>
    </row>
    <row r="264" spans="1:4" hidden="1" outlineLevel="2" x14ac:dyDescent="0.25">
      <c r="A264" t="s">
        <v>731</v>
      </c>
      <c r="B264" t="s">
        <v>692</v>
      </c>
    </row>
    <row r="265" spans="1:4" outlineLevel="1" collapsed="1" x14ac:dyDescent="0.25">
      <c r="A265" s="6" t="s">
        <v>1087</v>
      </c>
      <c r="D265" t="e">
        <f>SUBTOTAL(1,D262:D264)</f>
        <v>#DIV/0!</v>
      </c>
    </row>
    <row r="266" spans="1:4" hidden="1" outlineLevel="2" x14ac:dyDescent="0.25">
      <c r="A266" t="s">
        <v>693</v>
      </c>
      <c r="B266" t="s">
        <v>693</v>
      </c>
    </row>
    <row r="267" spans="1:4" outlineLevel="1" collapsed="1" x14ac:dyDescent="0.25">
      <c r="A267" s="6" t="s">
        <v>1088</v>
      </c>
      <c r="D267" t="e">
        <f>SUBTOTAL(1,D266:D266)</f>
        <v>#DIV/0!</v>
      </c>
    </row>
    <row r="268" spans="1:4" hidden="1" outlineLevel="2" x14ac:dyDescent="0.25">
      <c r="A268" t="s">
        <v>695</v>
      </c>
      <c r="B268" t="s">
        <v>695</v>
      </c>
    </row>
    <row r="269" spans="1:4" outlineLevel="1" collapsed="1" x14ac:dyDescent="0.25">
      <c r="A269" s="6" t="s">
        <v>1089</v>
      </c>
      <c r="D269" t="e">
        <f>SUBTOTAL(1,D268:D268)</f>
        <v>#DIV/0!</v>
      </c>
    </row>
    <row r="270" spans="1:4" outlineLevel="1" x14ac:dyDescent="0.25"/>
    <row r="271" spans="1:4" outlineLevel="1" x14ac:dyDescent="0.25">
      <c r="A271" s="6" t="s">
        <v>1090</v>
      </c>
      <c r="D271">
        <f>SUBTOTAL(1,D2:D270)</f>
        <v>134.17199826447111</v>
      </c>
    </row>
  </sheetData>
  <sortState ref="B2:E362">
    <sortCondition ref="B2:B3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D5" sqref="D5"/>
    </sheetView>
  </sheetViews>
  <sheetFormatPr defaultRowHeight="15" x14ac:dyDescent="0.25"/>
  <cols>
    <col min="1" max="1" width="9.140625" style="3"/>
    <col min="2" max="2" width="33.42578125" bestFit="1" customWidth="1"/>
  </cols>
  <sheetData>
    <row r="1" spans="1:5" x14ac:dyDescent="0.25">
      <c r="A1" s="3" t="s">
        <v>694</v>
      </c>
      <c r="B1" t="s">
        <v>697</v>
      </c>
    </row>
    <row r="2" spans="1:5" x14ac:dyDescent="0.25">
      <c r="A2" s="3" t="s">
        <v>700</v>
      </c>
    </row>
    <row r="3" spans="1:5" x14ac:dyDescent="0.25">
      <c r="A3" s="3" t="s">
        <v>706</v>
      </c>
      <c r="D3" t="s">
        <v>1205</v>
      </c>
      <c r="E3">
        <f>MIN(B:B)</f>
        <v>-522.36102032999702</v>
      </c>
    </row>
    <row r="4" spans="1:5" x14ac:dyDescent="0.25">
      <c r="A4" s="3" t="s">
        <v>25</v>
      </c>
      <c r="B4">
        <v>226.92804308258999</v>
      </c>
      <c r="D4" t="s">
        <v>1206</v>
      </c>
      <c r="E4">
        <f>MAX(B:B)</f>
        <v>890.95179171070799</v>
      </c>
    </row>
    <row r="5" spans="1:5" x14ac:dyDescent="0.25">
      <c r="A5" s="3" t="s">
        <v>701</v>
      </c>
      <c r="B5">
        <v>18.188899813061301</v>
      </c>
    </row>
    <row r="6" spans="1:5" x14ac:dyDescent="0.25">
      <c r="A6" s="3" t="s">
        <v>48</v>
      </c>
      <c r="B6">
        <v>100.236655549061</v>
      </c>
    </row>
    <row r="7" spans="1:5" x14ac:dyDescent="0.25">
      <c r="A7" s="3" t="s">
        <v>58</v>
      </c>
      <c r="B7">
        <v>890.95179171070799</v>
      </c>
    </row>
    <row r="8" spans="1:5" x14ac:dyDescent="0.25">
      <c r="A8" s="3" t="s">
        <v>113</v>
      </c>
      <c r="B8">
        <v>67.6588701832966</v>
      </c>
    </row>
    <row r="9" spans="1:5" x14ac:dyDescent="0.25">
      <c r="A9" s="3" t="s">
        <v>702</v>
      </c>
    </row>
    <row r="10" spans="1:5" x14ac:dyDescent="0.25">
      <c r="A10" s="3" t="s">
        <v>707</v>
      </c>
      <c r="B10">
        <v>146.08687198976699</v>
      </c>
    </row>
    <row r="11" spans="1:5" x14ac:dyDescent="0.25">
      <c r="A11" s="3" t="s">
        <v>578</v>
      </c>
    </row>
    <row r="12" spans="1:5" x14ac:dyDescent="0.25">
      <c r="A12" s="3" t="s">
        <v>703</v>
      </c>
    </row>
    <row r="13" spans="1:5" x14ac:dyDescent="0.25">
      <c r="A13" s="3" t="s">
        <v>581</v>
      </c>
    </row>
    <row r="14" spans="1:5" x14ac:dyDescent="0.25">
      <c r="A14" s="3" t="s">
        <v>136</v>
      </c>
      <c r="B14">
        <v>-522.36102032999702</v>
      </c>
    </row>
    <row r="15" spans="1:5" x14ac:dyDescent="0.25">
      <c r="A15" s="3" t="s">
        <v>164</v>
      </c>
      <c r="B15">
        <v>85.757639830943702</v>
      </c>
    </row>
    <row r="16" spans="1:5" x14ac:dyDescent="0.25">
      <c r="A16" s="3" t="s">
        <v>176</v>
      </c>
      <c r="B16">
        <v>114.11237894559</v>
      </c>
    </row>
    <row r="17" spans="1:2" x14ac:dyDescent="0.25">
      <c r="A17" s="3" t="s">
        <v>704</v>
      </c>
    </row>
    <row r="18" spans="1:2" x14ac:dyDescent="0.25">
      <c r="A18" s="3" t="s">
        <v>705</v>
      </c>
    </row>
    <row r="19" spans="1:2" x14ac:dyDescent="0.25">
      <c r="A19" s="3" t="s">
        <v>708</v>
      </c>
      <c r="B19">
        <v>82.1737961586512</v>
      </c>
    </row>
    <row r="20" spans="1:2" x14ac:dyDescent="0.25">
      <c r="A20" s="3" t="s">
        <v>198</v>
      </c>
      <c r="B20">
        <v>10.346099632414299</v>
      </c>
    </row>
    <row r="21" spans="1:2" x14ac:dyDescent="0.25">
      <c r="A21" s="3" t="s">
        <v>589</v>
      </c>
    </row>
    <row r="22" spans="1:2" x14ac:dyDescent="0.25">
      <c r="A22" s="3" t="s">
        <v>192</v>
      </c>
      <c r="B22">
        <v>31.4613308880025</v>
      </c>
    </row>
    <row r="23" spans="1:2" x14ac:dyDescent="0.25">
      <c r="A23" s="3" t="s">
        <v>590</v>
      </c>
    </row>
    <row r="24" spans="1:2" x14ac:dyDescent="0.25">
      <c r="A24" s="3" t="s">
        <v>243</v>
      </c>
      <c r="B24">
        <v>88.774101438884898</v>
      </c>
    </row>
    <row r="25" spans="1:2" x14ac:dyDescent="0.25">
      <c r="A25" s="3" t="s">
        <v>709</v>
      </c>
    </row>
    <row r="26" spans="1:2" x14ac:dyDescent="0.25">
      <c r="A26" s="3" t="s">
        <v>593</v>
      </c>
    </row>
    <row r="27" spans="1:2" x14ac:dyDescent="0.25">
      <c r="A27" s="3" t="s">
        <v>710</v>
      </c>
    </row>
    <row r="28" spans="1:2" x14ac:dyDescent="0.25">
      <c r="A28" s="3" t="s">
        <v>599</v>
      </c>
    </row>
    <row r="29" spans="1:2" x14ac:dyDescent="0.25">
      <c r="A29" s="3" t="s">
        <v>265</v>
      </c>
      <c r="B29">
        <v>51.369977500414301</v>
      </c>
    </row>
    <row r="30" spans="1:2" x14ac:dyDescent="0.25">
      <c r="A30" s="3" t="s">
        <v>711</v>
      </c>
      <c r="B30">
        <v>63.6369213727084</v>
      </c>
    </row>
    <row r="31" spans="1:2" x14ac:dyDescent="0.25">
      <c r="A31" s="3" t="s">
        <v>281</v>
      </c>
      <c r="B31">
        <v>467.84277683682598</v>
      </c>
    </row>
    <row r="32" spans="1:2" x14ac:dyDescent="0.25">
      <c r="A32" s="3" t="s">
        <v>294</v>
      </c>
      <c r="B32">
        <v>382.57746205235497</v>
      </c>
    </row>
    <row r="33" spans="1:2" x14ac:dyDescent="0.25">
      <c r="A33" s="3" t="s">
        <v>309</v>
      </c>
      <c r="B33">
        <v>111.095917337649</v>
      </c>
    </row>
    <row r="34" spans="1:2" x14ac:dyDescent="0.25">
      <c r="A34" s="3" t="s">
        <v>325</v>
      </c>
      <c r="B34">
        <v>149.70662591929599</v>
      </c>
    </row>
    <row r="35" spans="1:2" x14ac:dyDescent="0.25">
      <c r="A35" s="3" t="s">
        <v>601</v>
      </c>
    </row>
    <row r="36" spans="1:2" x14ac:dyDescent="0.25">
      <c r="A36" s="3" t="s">
        <v>602</v>
      </c>
    </row>
    <row r="37" spans="1:2" x14ac:dyDescent="0.25">
      <c r="A37" s="3" t="s">
        <v>314</v>
      </c>
      <c r="B37">
        <v>270.36509023694299</v>
      </c>
    </row>
    <row r="38" spans="1:2" x14ac:dyDescent="0.25">
      <c r="A38" s="3" t="s">
        <v>603</v>
      </c>
    </row>
    <row r="39" spans="1:2" x14ac:dyDescent="0.25">
      <c r="A39" s="3" t="s">
        <v>712</v>
      </c>
      <c r="B39">
        <v>156.34284145676699</v>
      </c>
    </row>
    <row r="40" spans="1:2" x14ac:dyDescent="0.25">
      <c r="A40" s="3" t="s">
        <v>354</v>
      </c>
      <c r="B40">
        <v>-89.197133429644396</v>
      </c>
    </row>
    <row r="41" spans="1:2" x14ac:dyDescent="0.25">
      <c r="A41" s="3" t="s">
        <v>359</v>
      </c>
      <c r="B41">
        <v>-18.008639482232699</v>
      </c>
    </row>
    <row r="42" spans="1:2" x14ac:dyDescent="0.25">
      <c r="A42" s="3" t="s">
        <v>713</v>
      </c>
      <c r="B42">
        <v>-39.123870737820901</v>
      </c>
    </row>
    <row r="43" spans="1:2" x14ac:dyDescent="0.25">
      <c r="A43" s="3" t="s">
        <v>207</v>
      </c>
      <c r="B43">
        <v>529.78078851988403</v>
      </c>
    </row>
    <row r="44" spans="1:2" x14ac:dyDescent="0.25">
      <c r="A44" s="3" t="s">
        <v>606</v>
      </c>
    </row>
    <row r="45" spans="1:2" x14ac:dyDescent="0.25">
      <c r="A45" s="3" t="s">
        <v>607</v>
      </c>
    </row>
    <row r="46" spans="1:2" x14ac:dyDescent="0.25">
      <c r="A46" s="3" t="s">
        <v>608</v>
      </c>
    </row>
    <row r="47" spans="1:2" x14ac:dyDescent="0.25">
      <c r="A47" s="3" t="s">
        <v>714</v>
      </c>
    </row>
    <row r="48" spans="1:2" x14ac:dyDescent="0.25">
      <c r="A48" s="3" t="s">
        <v>715</v>
      </c>
    </row>
    <row r="49" spans="1:2" x14ac:dyDescent="0.25">
      <c r="A49" s="3" t="s">
        <v>716</v>
      </c>
    </row>
    <row r="50" spans="1:2" x14ac:dyDescent="0.25">
      <c r="A50" s="3" t="s">
        <v>619</v>
      </c>
    </row>
    <row r="51" spans="1:2" x14ac:dyDescent="0.25">
      <c r="A51" s="3" t="s">
        <v>620</v>
      </c>
    </row>
    <row r="52" spans="1:2" x14ac:dyDescent="0.25">
      <c r="A52" s="3" t="s">
        <v>717</v>
      </c>
      <c r="B52">
        <v>86.360932152531859</v>
      </c>
    </row>
    <row r="53" spans="1:2" x14ac:dyDescent="0.25">
      <c r="A53" s="3" t="s">
        <v>718</v>
      </c>
      <c r="B53">
        <v>179.871241998708</v>
      </c>
    </row>
    <row r="54" spans="1:2" x14ac:dyDescent="0.25">
      <c r="A54" s="3" t="s">
        <v>624</v>
      </c>
    </row>
    <row r="55" spans="1:2" x14ac:dyDescent="0.25">
      <c r="A55" s="3" t="s">
        <v>719</v>
      </c>
      <c r="B55">
        <v>155.43790297438431</v>
      </c>
    </row>
    <row r="56" spans="1:2" x14ac:dyDescent="0.25">
      <c r="A56" s="3" t="s">
        <v>720</v>
      </c>
      <c r="B56">
        <v>24.221823028943703</v>
      </c>
    </row>
    <row r="57" spans="1:2" x14ac:dyDescent="0.25">
      <c r="A57" s="3" t="s">
        <v>638</v>
      </c>
    </row>
    <row r="58" spans="1:2" x14ac:dyDescent="0.25">
      <c r="A58" s="3" t="s">
        <v>721</v>
      </c>
      <c r="B58">
        <v>98.426778584296244</v>
      </c>
    </row>
    <row r="59" spans="1:2" x14ac:dyDescent="0.25">
      <c r="A59" s="3" t="s">
        <v>722</v>
      </c>
      <c r="B59">
        <v>282.83313154976668</v>
      </c>
    </row>
    <row r="60" spans="1:2" x14ac:dyDescent="0.25">
      <c r="A60" s="3" t="s">
        <v>723</v>
      </c>
      <c r="B60">
        <v>140.45614365494299</v>
      </c>
    </row>
    <row r="61" spans="1:2" x14ac:dyDescent="0.25">
      <c r="A61" s="3" t="s">
        <v>724</v>
      </c>
      <c r="B61">
        <v>197.56781676529599</v>
      </c>
    </row>
    <row r="62" spans="1:2" x14ac:dyDescent="0.25">
      <c r="A62" s="3" t="s">
        <v>725</v>
      </c>
      <c r="B62">
        <v>176.251488069179</v>
      </c>
    </row>
    <row r="63" spans="1:2" x14ac:dyDescent="0.25">
      <c r="A63" s="3" t="s">
        <v>726</v>
      </c>
      <c r="B63">
        <v>169.01198021011999</v>
      </c>
    </row>
    <row r="64" spans="1:2" x14ac:dyDescent="0.25">
      <c r="A64" s="3" t="s">
        <v>727</v>
      </c>
    </row>
    <row r="65" spans="1:2" x14ac:dyDescent="0.25">
      <c r="A65" s="3" t="s">
        <v>667</v>
      </c>
    </row>
    <row r="66" spans="1:2" x14ac:dyDescent="0.25">
      <c r="A66" s="3" t="s">
        <v>668</v>
      </c>
    </row>
    <row r="67" spans="1:2" x14ac:dyDescent="0.25">
      <c r="A67" s="3" t="s">
        <v>669</v>
      </c>
    </row>
    <row r="68" spans="1:2" x14ac:dyDescent="0.25">
      <c r="A68" s="3" t="s">
        <v>670</v>
      </c>
    </row>
    <row r="69" spans="1:2" x14ac:dyDescent="0.25">
      <c r="A69" s="3" t="s">
        <v>671</v>
      </c>
    </row>
    <row r="70" spans="1:2" x14ac:dyDescent="0.25">
      <c r="A70" s="3" t="s">
        <v>40</v>
      </c>
      <c r="B70">
        <v>129.19468698529599</v>
      </c>
    </row>
    <row r="71" spans="1:2" x14ac:dyDescent="0.25">
      <c r="A71" s="3" t="s">
        <v>672</v>
      </c>
    </row>
    <row r="72" spans="1:2" x14ac:dyDescent="0.25">
      <c r="A72" s="3" t="s">
        <v>673</v>
      </c>
    </row>
    <row r="73" spans="1:2" x14ac:dyDescent="0.25">
      <c r="A73" s="3" t="s">
        <v>188</v>
      </c>
      <c r="B73">
        <v>-127.204549689703</v>
      </c>
    </row>
    <row r="74" spans="1:2" x14ac:dyDescent="0.25">
      <c r="A74" s="3" t="s">
        <v>728</v>
      </c>
    </row>
    <row r="75" spans="1:2" x14ac:dyDescent="0.25">
      <c r="A75" s="3" t="s">
        <v>678</v>
      </c>
    </row>
    <row r="76" spans="1:2" x14ac:dyDescent="0.25">
      <c r="A76" s="3" t="s">
        <v>679</v>
      </c>
    </row>
    <row r="77" spans="1:2" x14ac:dyDescent="0.25">
      <c r="A77" s="3" t="s">
        <v>680</v>
      </c>
    </row>
    <row r="78" spans="1:2" x14ac:dyDescent="0.25">
      <c r="A78" s="3" t="s">
        <v>681</v>
      </c>
    </row>
    <row r="79" spans="1:2" x14ac:dyDescent="0.25">
      <c r="A79" s="3" t="s">
        <v>682</v>
      </c>
    </row>
    <row r="80" spans="1:2" x14ac:dyDescent="0.25">
      <c r="A80" s="3" t="s">
        <v>683</v>
      </c>
    </row>
    <row r="81" spans="1:2" x14ac:dyDescent="0.25">
      <c r="A81" s="3" t="s">
        <v>729</v>
      </c>
    </row>
    <row r="82" spans="1:2" x14ac:dyDescent="0.25">
      <c r="A82" s="3" t="s">
        <v>686</v>
      </c>
    </row>
    <row r="83" spans="1:2" x14ac:dyDescent="0.25">
      <c r="A83" s="3" t="s">
        <v>687</v>
      </c>
    </row>
    <row r="84" spans="1:2" x14ac:dyDescent="0.25">
      <c r="A84" s="3" t="s">
        <v>349</v>
      </c>
      <c r="B84">
        <v>144.88028734658999</v>
      </c>
    </row>
    <row r="85" spans="1:2" x14ac:dyDescent="0.25">
      <c r="A85" s="3" t="s">
        <v>688</v>
      </c>
    </row>
    <row r="86" spans="1:2" x14ac:dyDescent="0.25">
      <c r="A86" s="3" t="s">
        <v>689</v>
      </c>
    </row>
    <row r="87" spans="1:2" x14ac:dyDescent="0.25">
      <c r="A87" s="3" t="s">
        <v>731</v>
      </c>
    </row>
    <row r="88" spans="1:2" x14ac:dyDescent="0.25">
      <c r="A88" s="3" t="s">
        <v>693</v>
      </c>
    </row>
    <row r="89" spans="1:2" x14ac:dyDescent="0.25">
      <c r="A89" s="3" t="s">
        <v>695</v>
      </c>
    </row>
    <row r="91" spans="1:2" x14ac:dyDescent="0.25">
      <c r="A91" s="3" t="s">
        <v>973</v>
      </c>
      <c r="B91">
        <v>134.17199826447111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H2" sqref="H2:H181"/>
    </sheetView>
  </sheetViews>
  <sheetFormatPr defaultRowHeight="15" x14ac:dyDescent="0.25"/>
  <cols>
    <col min="1" max="1" width="10.7109375" customWidth="1"/>
    <col min="2" max="2" width="11.28515625" bestFit="1" customWidth="1"/>
    <col min="3" max="3" width="98" bestFit="1" customWidth="1"/>
    <col min="4" max="4" width="8.42578125" bestFit="1" customWidth="1"/>
    <col min="5" max="5" width="17" bestFit="1" customWidth="1"/>
    <col min="6" max="6" width="19.85546875" bestFit="1" customWidth="1"/>
    <col min="7" max="7" width="49.7109375" bestFit="1" customWidth="1"/>
    <col min="8" max="8" width="45.85546875" bestFit="1" customWidth="1"/>
  </cols>
  <sheetData>
    <row r="1" spans="1:8" x14ac:dyDescent="0.25">
      <c r="A1" t="s">
        <v>458</v>
      </c>
      <c r="B1" t="s">
        <v>459</v>
      </c>
      <c r="C1" t="s">
        <v>457</v>
      </c>
      <c r="D1" t="s">
        <v>461</v>
      </c>
      <c r="E1" t="s">
        <v>556</v>
      </c>
      <c r="F1" t="s">
        <v>557</v>
      </c>
      <c r="G1" t="s">
        <v>561</v>
      </c>
      <c r="H1" t="s">
        <v>560</v>
      </c>
    </row>
    <row r="2" spans="1:8" x14ac:dyDescent="0.25">
      <c r="A2" t="s">
        <v>362</v>
      </c>
      <c r="B2" t="s">
        <v>25</v>
      </c>
      <c r="C2" t="s">
        <v>462</v>
      </c>
    </row>
    <row r="3" spans="1:8" x14ac:dyDescent="0.25">
      <c r="A3" t="s">
        <v>363</v>
      </c>
      <c r="B3" t="s">
        <v>25</v>
      </c>
      <c r="C3" t="s">
        <v>463</v>
      </c>
    </row>
    <row r="4" spans="1:8" x14ac:dyDescent="0.25">
      <c r="A4" t="s">
        <v>364</v>
      </c>
      <c r="B4" t="s">
        <v>35</v>
      </c>
      <c r="C4" t="s">
        <v>464</v>
      </c>
    </row>
    <row r="5" spans="1:8" x14ac:dyDescent="0.25">
      <c r="A5" t="s">
        <v>365</v>
      </c>
      <c r="B5" t="s">
        <v>40</v>
      </c>
      <c r="C5" t="s">
        <v>465</v>
      </c>
    </row>
    <row r="6" spans="1:8" x14ac:dyDescent="0.25">
      <c r="A6" t="s">
        <v>366</v>
      </c>
      <c r="B6" t="s">
        <v>48</v>
      </c>
      <c r="C6" t="s">
        <v>466</v>
      </c>
    </row>
    <row r="7" spans="1:8" x14ac:dyDescent="0.25">
      <c r="A7" t="s">
        <v>367</v>
      </c>
      <c r="B7" t="s">
        <v>48</v>
      </c>
      <c r="C7" t="s">
        <v>467</v>
      </c>
    </row>
    <row r="8" spans="1:8" x14ac:dyDescent="0.25">
      <c r="A8" t="s">
        <v>368</v>
      </c>
      <c r="B8" t="s">
        <v>58</v>
      </c>
      <c r="C8" t="s">
        <v>468</v>
      </c>
    </row>
    <row r="9" spans="1:8" x14ac:dyDescent="0.25">
      <c r="A9" t="s">
        <v>369</v>
      </c>
      <c r="B9" t="s">
        <v>58</v>
      </c>
      <c r="C9" t="s">
        <v>469</v>
      </c>
    </row>
    <row r="10" spans="1:8" x14ac:dyDescent="0.25">
      <c r="A10" t="s">
        <v>370</v>
      </c>
      <c r="B10" t="s">
        <v>65</v>
      </c>
      <c r="C10" t="s">
        <v>470</v>
      </c>
    </row>
    <row r="11" spans="1:8" x14ac:dyDescent="0.25">
      <c r="A11" t="s">
        <v>371</v>
      </c>
      <c r="B11" t="s">
        <v>70</v>
      </c>
      <c r="C11" t="s">
        <v>471</v>
      </c>
    </row>
    <row r="12" spans="1:8" x14ac:dyDescent="0.25">
      <c r="A12" t="s">
        <v>372</v>
      </c>
      <c r="B12" t="s">
        <v>75</v>
      </c>
      <c r="C12" t="s">
        <v>472</v>
      </c>
    </row>
    <row r="13" spans="1:8" x14ac:dyDescent="0.25">
      <c r="A13" t="s">
        <v>373</v>
      </c>
      <c r="B13" t="s">
        <v>79</v>
      </c>
      <c r="C13" t="s">
        <v>473</v>
      </c>
    </row>
    <row r="14" spans="1:8" x14ac:dyDescent="0.25">
      <c r="A14" t="s">
        <v>374</v>
      </c>
      <c r="B14" t="s">
        <v>84</v>
      </c>
      <c r="C14" t="s">
        <v>474</v>
      </c>
    </row>
    <row r="15" spans="1:8" x14ac:dyDescent="0.25">
      <c r="A15" t="s">
        <v>375</v>
      </c>
      <c r="B15" t="s">
        <v>75</v>
      </c>
      <c r="C15" t="s">
        <v>475</v>
      </c>
    </row>
    <row r="16" spans="1:8" x14ac:dyDescent="0.25">
      <c r="A16" t="s">
        <v>376</v>
      </c>
      <c r="B16" t="s">
        <v>90</v>
      </c>
      <c r="C16" t="s">
        <v>476</v>
      </c>
    </row>
    <row r="17" spans="1:3" x14ac:dyDescent="0.25">
      <c r="A17" t="s">
        <v>377</v>
      </c>
      <c r="B17" t="s">
        <v>75</v>
      </c>
      <c r="C17" t="s">
        <v>477</v>
      </c>
    </row>
    <row r="18" spans="1:3" x14ac:dyDescent="0.25">
      <c r="A18" t="s">
        <v>378</v>
      </c>
      <c r="B18" t="s">
        <v>75</v>
      </c>
      <c r="C18" t="s">
        <v>478</v>
      </c>
    </row>
    <row r="19" spans="1:3" x14ac:dyDescent="0.25">
      <c r="A19" t="s">
        <v>379</v>
      </c>
      <c r="B19" t="s">
        <v>99</v>
      </c>
      <c r="C19" t="s">
        <v>479</v>
      </c>
    </row>
    <row r="20" spans="1:3" x14ac:dyDescent="0.25">
      <c r="A20" t="s">
        <v>380</v>
      </c>
      <c r="B20" t="s">
        <v>102</v>
      </c>
      <c r="C20" t="s">
        <v>480</v>
      </c>
    </row>
    <row r="21" spans="1:3" x14ac:dyDescent="0.25">
      <c r="A21" t="s">
        <v>381</v>
      </c>
      <c r="B21" t="s">
        <v>105</v>
      </c>
      <c r="C21" t="s">
        <v>481</v>
      </c>
    </row>
    <row r="22" spans="1:3" x14ac:dyDescent="0.25">
      <c r="A22" t="s">
        <v>382</v>
      </c>
      <c r="B22" t="s">
        <v>102</v>
      </c>
      <c r="C22" t="s">
        <v>482</v>
      </c>
    </row>
    <row r="23" spans="1:3" x14ac:dyDescent="0.25">
      <c r="A23" t="s">
        <v>383</v>
      </c>
      <c r="B23" t="s">
        <v>113</v>
      </c>
      <c r="C23" t="s">
        <v>483</v>
      </c>
    </row>
    <row r="24" spans="1:3" x14ac:dyDescent="0.25">
      <c r="A24" t="s">
        <v>384</v>
      </c>
      <c r="B24" t="s">
        <v>118</v>
      </c>
      <c r="C24" t="s">
        <v>484</v>
      </c>
    </row>
    <row r="25" spans="1:3" x14ac:dyDescent="0.25">
      <c r="A25" t="s">
        <v>385</v>
      </c>
      <c r="B25" t="s">
        <v>122</v>
      </c>
      <c r="C25" t="s">
        <v>485</v>
      </c>
    </row>
    <row r="26" spans="1:3" x14ac:dyDescent="0.25">
      <c r="A26" t="s">
        <v>386</v>
      </c>
      <c r="B26" t="s">
        <v>127</v>
      </c>
      <c r="C26" t="s">
        <v>486</v>
      </c>
    </row>
    <row r="27" spans="1:3" x14ac:dyDescent="0.25">
      <c r="A27" t="s">
        <v>387</v>
      </c>
      <c r="B27" t="s">
        <v>127</v>
      </c>
      <c r="C27" t="s">
        <v>487</v>
      </c>
    </row>
    <row r="28" spans="1:3" x14ac:dyDescent="0.25">
      <c r="A28" t="s">
        <v>388</v>
      </c>
      <c r="B28" t="s">
        <v>136</v>
      </c>
      <c r="C28" t="s">
        <v>488</v>
      </c>
    </row>
    <row r="29" spans="1:3" x14ac:dyDescent="0.25">
      <c r="A29" t="s">
        <v>389</v>
      </c>
      <c r="B29" t="s">
        <v>136</v>
      </c>
      <c r="C29" t="s">
        <v>489</v>
      </c>
    </row>
    <row r="30" spans="1:3" x14ac:dyDescent="0.25">
      <c r="A30" t="s">
        <v>390</v>
      </c>
      <c r="B30" t="s">
        <v>105</v>
      </c>
      <c r="C30" t="s">
        <v>490</v>
      </c>
    </row>
    <row r="31" spans="1:3" x14ac:dyDescent="0.25">
      <c r="A31" t="s">
        <v>391</v>
      </c>
      <c r="B31" t="s">
        <v>144</v>
      </c>
      <c r="C31" t="s">
        <v>491</v>
      </c>
    </row>
    <row r="32" spans="1:3" x14ac:dyDescent="0.25">
      <c r="A32" t="s">
        <v>392</v>
      </c>
      <c r="B32" t="s">
        <v>149</v>
      </c>
      <c r="C32" t="s">
        <v>492</v>
      </c>
    </row>
    <row r="33" spans="1:3" x14ac:dyDescent="0.25">
      <c r="A33" t="s">
        <v>393</v>
      </c>
      <c r="B33" t="s">
        <v>149</v>
      </c>
      <c r="C33" t="s">
        <v>493</v>
      </c>
    </row>
    <row r="34" spans="1:3" x14ac:dyDescent="0.25">
      <c r="A34" t="s">
        <v>394</v>
      </c>
      <c r="B34" t="s">
        <v>155</v>
      </c>
      <c r="C34" t="s">
        <v>494</v>
      </c>
    </row>
    <row r="35" spans="1:3" x14ac:dyDescent="0.25">
      <c r="A35" t="s">
        <v>395</v>
      </c>
      <c r="B35" t="s">
        <v>159</v>
      </c>
      <c r="C35" t="s">
        <v>495</v>
      </c>
    </row>
    <row r="36" spans="1:3" x14ac:dyDescent="0.25">
      <c r="A36" t="s">
        <v>396</v>
      </c>
      <c r="B36" t="s">
        <v>164</v>
      </c>
      <c r="C36" t="s">
        <v>496</v>
      </c>
    </row>
    <row r="37" spans="1:3" x14ac:dyDescent="0.25">
      <c r="A37" t="s">
        <v>397</v>
      </c>
      <c r="B37" t="s">
        <v>167</v>
      </c>
      <c r="C37" t="s">
        <v>497</v>
      </c>
    </row>
    <row r="38" spans="1:3" x14ac:dyDescent="0.25">
      <c r="A38" t="s">
        <v>398</v>
      </c>
      <c r="C38" t="s">
        <v>498</v>
      </c>
    </row>
    <row r="39" spans="1:3" x14ac:dyDescent="0.25">
      <c r="A39" t="s">
        <v>399</v>
      </c>
      <c r="C39" t="s">
        <v>499</v>
      </c>
    </row>
    <row r="40" spans="1:3" x14ac:dyDescent="0.25">
      <c r="A40" t="s">
        <v>400</v>
      </c>
      <c r="C40" t="s">
        <v>500</v>
      </c>
    </row>
    <row r="41" spans="1:3" x14ac:dyDescent="0.25">
      <c r="A41" t="s">
        <v>401</v>
      </c>
      <c r="C41" t="s">
        <v>501</v>
      </c>
    </row>
    <row r="42" spans="1:3" x14ac:dyDescent="0.25">
      <c r="A42" t="s">
        <v>402</v>
      </c>
      <c r="C42" t="s">
        <v>502</v>
      </c>
    </row>
    <row r="43" spans="1:3" x14ac:dyDescent="0.25">
      <c r="A43" t="s">
        <v>403</v>
      </c>
      <c r="C43" t="s">
        <v>503</v>
      </c>
    </row>
    <row r="44" spans="1:3" x14ac:dyDescent="0.25">
      <c r="A44" t="s">
        <v>404</v>
      </c>
      <c r="C44" t="s">
        <v>504</v>
      </c>
    </row>
    <row r="45" spans="1:3" x14ac:dyDescent="0.25">
      <c r="A45" t="s">
        <v>405</v>
      </c>
      <c r="C45" t="s">
        <v>505</v>
      </c>
    </row>
    <row r="46" spans="1:3" x14ac:dyDescent="0.25">
      <c r="A46" t="s">
        <v>406</v>
      </c>
      <c r="C46" t="s">
        <v>506</v>
      </c>
    </row>
    <row r="47" spans="1:3" x14ac:dyDescent="0.25">
      <c r="A47" t="s">
        <v>407</v>
      </c>
      <c r="C47" t="s">
        <v>507</v>
      </c>
    </row>
    <row r="48" spans="1:3" x14ac:dyDescent="0.25">
      <c r="A48" t="s">
        <v>408</v>
      </c>
      <c r="C48" t="s">
        <v>508</v>
      </c>
    </row>
    <row r="49" spans="1:3" x14ac:dyDescent="0.25">
      <c r="A49" t="s">
        <v>409</v>
      </c>
      <c r="C49" t="s">
        <v>509</v>
      </c>
    </row>
    <row r="50" spans="1:3" x14ac:dyDescent="0.25">
      <c r="A50" t="s">
        <v>410</v>
      </c>
      <c r="C50" t="s">
        <v>510</v>
      </c>
    </row>
    <row r="51" spans="1:3" x14ac:dyDescent="0.25">
      <c r="A51" t="s">
        <v>411</v>
      </c>
      <c r="C51" t="s">
        <v>511</v>
      </c>
    </row>
    <row r="52" spans="1:3" x14ac:dyDescent="0.25">
      <c r="A52" t="s">
        <v>412</v>
      </c>
      <c r="C52" t="s">
        <v>512</v>
      </c>
    </row>
    <row r="53" spans="1:3" x14ac:dyDescent="0.25">
      <c r="A53" t="s">
        <v>413</v>
      </c>
      <c r="C53" t="s">
        <v>513</v>
      </c>
    </row>
    <row r="54" spans="1:3" x14ac:dyDescent="0.25">
      <c r="A54" t="s">
        <v>414</v>
      </c>
      <c r="C54" t="s">
        <v>514</v>
      </c>
    </row>
    <row r="55" spans="1:3" x14ac:dyDescent="0.25">
      <c r="A55" t="s">
        <v>415</v>
      </c>
      <c r="C55" t="s">
        <v>515</v>
      </c>
    </row>
    <row r="56" spans="1:3" x14ac:dyDescent="0.25">
      <c r="A56" t="s">
        <v>416</v>
      </c>
      <c r="C56" t="s">
        <v>516</v>
      </c>
    </row>
    <row r="57" spans="1:3" x14ac:dyDescent="0.25">
      <c r="A57" t="s">
        <v>417</v>
      </c>
      <c r="C57" t="s">
        <v>517</v>
      </c>
    </row>
    <row r="58" spans="1:3" x14ac:dyDescent="0.25">
      <c r="A58" t="s">
        <v>418</v>
      </c>
      <c r="C58" t="s">
        <v>518</v>
      </c>
    </row>
    <row r="59" spans="1:3" x14ac:dyDescent="0.25">
      <c r="A59" t="s">
        <v>419</v>
      </c>
      <c r="C59" t="s">
        <v>519</v>
      </c>
    </row>
    <row r="60" spans="1:3" x14ac:dyDescent="0.25">
      <c r="A60" t="s">
        <v>420</v>
      </c>
      <c r="C60" t="s">
        <v>520</v>
      </c>
    </row>
    <row r="61" spans="1:3" x14ac:dyDescent="0.25">
      <c r="A61" t="s">
        <v>421</v>
      </c>
      <c r="C61" t="s">
        <v>521</v>
      </c>
    </row>
    <row r="62" spans="1:3" x14ac:dyDescent="0.25">
      <c r="A62" t="s">
        <v>422</v>
      </c>
      <c r="C62" t="s">
        <v>522</v>
      </c>
    </row>
    <row r="63" spans="1:3" x14ac:dyDescent="0.25">
      <c r="A63" t="s">
        <v>423</v>
      </c>
      <c r="C63" t="s">
        <v>523</v>
      </c>
    </row>
    <row r="64" spans="1:3" x14ac:dyDescent="0.25">
      <c r="A64" t="s">
        <v>424</v>
      </c>
      <c r="C64" t="s">
        <v>524</v>
      </c>
    </row>
    <row r="65" spans="1:3" x14ac:dyDescent="0.25">
      <c r="A65" t="s">
        <v>425</v>
      </c>
      <c r="C65" t="s">
        <v>525</v>
      </c>
    </row>
    <row r="66" spans="1:3" x14ac:dyDescent="0.25">
      <c r="A66" t="s">
        <v>426</v>
      </c>
      <c r="C66" t="s">
        <v>526</v>
      </c>
    </row>
    <row r="67" spans="1:3" x14ac:dyDescent="0.25">
      <c r="A67" t="s">
        <v>427</v>
      </c>
      <c r="C67" t="s">
        <v>527</v>
      </c>
    </row>
    <row r="68" spans="1:3" x14ac:dyDescent="0.25">
      <c r="A68" t="s">
        <v>428</v>
      </c>
      <c r="C68" t="s">
        <v>528</v>
      </c>
    </row>
    <row r="69" spans="1:3" x14ac:dyDescent="0.25">
      <c r="A69" t="s">
        <v>429</v>
      </c>
      <c r="C69" t="s">
        <v>529</v>
      </c>
    </row>
    <row r="70" spans="1:3" x14ac:dyDescent="0.25">
      <c r="A70" t="s">
        <v>430</v>
      </c>
      <c r="C70" t="s">
        <v>530</v>
      </c>
    </row>
    <row r="71" spans="1:3" x14ac:dyDescent="0.25">
      <c r="A71" t="s">
        <v>431</v>
      </c>
      <c r="C71" t="s">
        <v>531</v>
      </c>
    </row>
    <row r="72" spans="1:3" x14ac:dyDescent="0.25">
      <c r="A72" t="s">
        <v>432</v>
      </c>
      <c r="C72" t="s">
        <v>532</v>
      </c>
    </row>
    <row r="73" spans="1:3" x14ac:dyDescent="0.25">
      <c r="A73" t="s">
        <v>433</v>
      </c>
      <c r="C73" t="s">
        <v>533</v>
      </c>
    </row>
    <row r="74" spans="1:3" x14ac:dyDescent="0.25">
      <c r="A74" t="s">
        <v>434</v>
      </c>
      <c r="C74" t="s">
        <v>534</v>
      </c>
    </row>
    <row r="75" spans="1:3" x14ac:dyDescent="0.25">
      <c r="A75" t="s">
        <v>435</v>
      </c>
      <c r="C75" t="s">
        <v>535</v>
      </c>
    </row>
    <row r="76" spans="1:3" x14ac:dyDescent="0.25">
      <c r="A76" t="s">
        <v>436</v>
      </c>
      <c r="C76" t="s">
        <v>536</v>
      </c>
    </row>
    <row r="77" spans="1:3" x14ac:dyDescent="0.25">
      <c r="A77" t="s">
        <v>437</v>
      </c>
      <c r="C77" t="s">
        <v>537</v>
      </c>
    </row>
    <row r="78" spans="1:3" x14ac:dyDescent="0.25">
      <c r="A78" t="s">
        <v>438</v>
      </c>
      <c r="C78" t="s">
        <v>538</v>
      </c>
    </row>
    <row r="79" spans="1:3" x14ac:dyDescent="0.25">
      <c r="A79" t="s">
        <v>439</v>
      </c>
      <c r="C79" t="s">
        <v>539</v>
      </c>
    </row>
    <row r="80" spans="1:3" x14ac:dyDescent="0.25">
      <c r="A80" t="s">
        <v>440</v>
      </c>
      <c r="C80" t="s">
        <v>540</v>
      </c>
    </row>
    <row r="81" spans="1:3" x14ac:dyDescent="0.25">
      <c r="A81" t="s">
        <v>441</v>
      </c>
      <c r="C81" t="s">
        <v>541</v>
      </c>
    </row>
    <row r="82" spans="1:3" x14ac:dyDescent="0.25">
      <c r="A82" t="s">
        <v>442</v>
      </c>
      <c r="C82" t="s">
        <v>542</v>
      </c>
    </row>
    <row r="83" spans="1:3" x14ac:dyDescent="0.25">
      <c r="A83" t="s">
        <v>443</v>
      </c>
      <c r="C83" t="s">
        <v>543</v>
      </c>
    </row>
    <row r="84" spans="1:3" x14ac:dyDescent="0.25">
      <c r="A84" t="s">
        <v>444</v>
      </c>
      <c r="C84" t="s">
        <v>544</v>
      </c>
    </row>
    <row r="85" spans="1:3" x14ac:dyDescent="0.25">
      <c r="A85" t="s">
        <v>445</v>
      </c>
      <c r="C85" t="s">
        <v>545</v>
      </c>
    </row>
    <row r="86" spans="1:3" x14ac:dyDescent="0.25">
      <c r="A86" t="s">
        <v>446</v>
      </c>
      <c r="C86" t="s">
        <v>546</v>
      </c>
    </row>
    <row r="87" spans="1:3" x14ac:dyDescent="0.25">
      <c r="A87" t="s">
        <v>447</v>
      </c>
      <c r="C87" t="s">
        <v>547</v>
      </c>
    </row>
    <row r="88" spans="1:3" x14ac:dyDescent="0.25">
      <c r="A88" t="s">
        <v>448</v>
      </c>
      <c r="C88" t="s">
        <v>548</v>
      </c>
    </row>
    <row r="89" spans="1:3" x14ac:dyDescent="0.25">
      <c r="A89" t="s">
        <v>449</v>
      </c>
      <c r="C89" t="s">
        <v>549</v>
      </c>
    </row>
    <row r="90" spans="1:3" x14ac:dyDescent="0.25">
      <c r="A90" t="s">
        <v>450</v>
      </c>
      <c r="C90" t="s">
        <v>550</v>
      </c>
    </row>
    <row r="91" spans="1:3" x14ac:dyDescent="0.25">
      <c r="A91" t="s">
        <v>451</v>
      </c>
      <c r="C91" t="s">
        <v>551</v>
      </c>
    </row>
    <row r="92" spans="1:3" x14ac:dyDescent="0.25">
      <c r="A92" t="s">
        <v>452</v>
      </c>
      <c r="C92" t="s">
        <v>552</v>
      </c>
    </row>
    <row r="93" spans="1:3" x14ac:dyDescent="0.25">
      <c r="A93" t="s">
        <v>453</v>
      </c>
      <c r="C93" t="s">
        <v>553</v>
      </c>
    </row>
    <row r="94" spans="1:3" x14ac:dyDescent="0.25">
      <c r="A94" t="s">
        <v>454</v>
      </c>
      <c r="C94" t="s">
        <v>554</v>
      </c>
    </row>
    <row r="95" spans="1:3" x14ac:dyDescent="0.25">
      <c r="A95" t="s">
        <v>455</v>
      </c>
      <c r="C95" t="s">
        <v>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opLeftCell="A148" workbookViewId="0">
      <selection activeCell="H2" sqref="H2:H181"/>
    </sheetView>
  </sheetViews>
  <sheetFormatPr defaultRowHeight="15" x14ac:dyDescent="0.25"/>
  <cols>
    <col min="1" max="2" width="11.28515625" bestFit="1" customWidth="1"/>
    <col min="3" max="3" width="18" customWidth="1"/>
    <col min="4" max="4" width="38.85546875" customWidth="1"/>
    <col min="5" max="5" width="15.42578125" bestFit="1" customWidth="1"/>
    <col min="6" max="6" width="21.140625" bestFit="1" customWidth="1"/>
    <col min="7" max="7" width="18.85546875" bestFit="1" customWidth="1"/>
  </cols>
  <sheetData>
    <row r="1" spans="1:8" x14ac:dyDescent="0.25">
      <c r="A1" t="s">
        <v>694</v>
      </c>
      <c r="B1" t="s">
        <v>699</v>
      </c>
      <c r="C1" t="s">
        <v>696</v>
      </c>
      <c r="D1" t="s">
        <v>697</v>
      </c>
      <c r="E1" t="s">
        <v>698</v>
      </c>
      <c r="F1" t="s">
        <v>972</v>
      </c>
      <c r="G1" t="s">
        <v>974</v>
      </c>
      <c r="H1" t="s">
        <v>975</v>
      </c>
    </row>
    <row r="2" spans="1:8" x14ac:dyDescent="0.25">
      <c r="A2" t="s">
        <v>700</v>
      </c>
      <c r="B2" t="s">
        <v>562</v>
      </c>
      <c r="C2" t="s">
        <v>563</v>
      </c>
      <c r="D2">
        <v>0</v>
      </c>
      <c r="E2">
        <v>0</v>
      </c>
      <c r="F2">
        <f>VLOOKUP(A2,'Parcels by Retailer'!$A$1:$B$89,2,0)</f>
        <v>18958</v>
      </c>
      <c r="G2">
        <f>E2/F2</f>
        <v>0</v>
      </c>
      <c r="H2">
        <v>0</v>
      </c>
    </row>
    <row r="3" spans="1:8" x14ac:dyDescent="0.25">
      <c r="A3" t="s">
        <v>700</v>
      </c>
      <c r="B3" t="s">
        <v>564</v>
      </c>
      <c r="C3" t="s">
        <v>563</v>
      </c>
      <c r="D3">
        <v>0</v>
      </c>
      <c r="E3">
        <v>0</v>
      </c>
      <c r="F3">
        <f>VLOOKUP(A3,'Parcels by Retailer'!$A$1:$B$89,2,0)</f>
        <v>18958</v>
      </c>
      <c r="G3">
        <f t="shared" ref="G3:G66" si="0">E3/F3</f>
        <v>0</v>
      </c>
      <c r="H3">
        <v>0</v>
      </c>
    </row>
    <row r="4" spans="1:8" x14ac:dyDescent="0.25">
      <c r="A4" t="s">
        <v>700</v>
      </c>
      <c r="B4" t="s">
        <v>565</v>
      </c>
      <c r="C4">
        <v>44.347957823117198</v>
      </c>
      <c r="D4">
        <v>226.82847362667499</v>
      </c>
      <c r="E4">
        <v>18958</v>
      </c>
      <c r="F4">
        <f>VLOOKUP(A4,'Parcels by Retailer'!$A$1:$B$89,2,0)</f>
        <v>18958</v>
      </c>
      <c r="G4">
        <f t="shared" si="0"/>
        <v>1</v>
      </c>
      <c r="H4">
        <f t="shared" ref="H4:H9" si="1">D4*G4</f>
        <v>226.82847362667499</v>
      </c>
    </row>
    <row r="5" spans="1:8" x14ac:dyDescent="0.25">
      <c r="A5" t="s">
        <v>706</v>
      </c>
      <c r="B5" t="s">
        <v>566</v>
      </c>
      <c r="C5">
        <v>-56.116703042714803</v>
      </c>
      <c r="D5">
        <v>163.43491299453501</v>
      </c>
      <c r="E5">
        <v>144</v>
      </c>
      <c r="F5">
        <f>VLOOKUP(A5,'Parcels by Retailer'!$A$1:$B$89,2,0)</f>
        <v>15744</v>
      </c>
      <c r="G5">
        <f t="shared" si="0"/>
        <v>9.1463414634146336E-3</v>
      </c>
      <c r="H5">
        <f t="shared" si="1"/>
        <v>1.4948315212914787</v>
      </c>
    </row>
    <row r="6" spans="1:8" x14ac:dyDescent="0.25">
      <c r="A6" t="s">
        <v>706</v>
      </c>
      <c r="B6" t="s">
        <v>567</v>
      </c>
      <c r="C6">
        <v>26.6946029401911</v>
      </c>
      <c r="D6">
        <v>168.87670291392601</v>
      </c>
      <c r="E6">
        <v>15600</v>
      </c>
      <c r="F6">
        <f>VLOOKUP(A6,'Parcels by Retailer'!$A$1:$B$89,2,0)</f>
        <v>15744</v>
      </c>
      <c r="G6">
        <f t="shared" si="0"/>
        <v>0.99085365853658536</v>
      </c>
      <c r="H6">
        <f t="shared" si="1"/>
        <v>167.3320989238596</v>
      </c>
    </row>
    <row r="7" spans="1:8" x14ac:dyDescent="0.25">
      <c r="A7" t="s">
        <v>25</v>
      </c>
      <c r="B7" t="s">
        <v>25</v>
      </c>
      <c r="C7">
        <v>28.630360706153599</v>
      </c>
      <c r="D7">
        <v>252.13988192450299</v>
      </c>
      <c r="E7">
        <v>24917</v>
      </c>
      <c r="F7">
        <f>VLOOKUP(A7,'Parcels by Retailer'!$A$1:$B$89,2,0)</f>
        <v>24917</v>
      </c>
      <c r="G7">
        <f t="shared" si="0"/>
        <v>1</v>
      </c>
      <c r="H7">
        <f t="shared" si="1"/>
        <v>252.13988192450299</v>
      </c>
    </row>
    <row r="8" spans="1:8" x14ac:dyDescent="0.25">
      <c r="A8" t="s">
        <v>701</v>
      </c>
      <c r="B8" t="s">
        <v>568</v>
      </c>
      <c r="C8">
        <v>48.264997060165797</v>
      </c>
      <c r="D8">
        <v>195.178596252521</v>
      </c>
      <c r="E8">
        <v>243</v>
      </c>
      <c r="F8">
        <f>VLOOKUP(A8,'Parcels by Retailer'!$A$1:$B$89,2,0)</f>
        <v>1514</v>
      </c>
      <c r="G8">
        <f t="shared" si="0"/>
        <v>0.16050198150594452</v>
      </c>
      <c r="H8">
        <f t="shared" si="1"/>
        <v>31.326551446078341</v>
      </c>
    </row>
    <row r="9" spans="1:8" x14ac:dyDescent="0.25">
      <c r="A9" t="s">
        <v>701</v>
      </c>
      <c r="B9" t="s">
        <v>569</v>
      </c>
      <c r="C9">
        <v>48.340734287908397</v>
      </c>
      <c r="D9">
        <v>189.190178825776</v>
      </c>
      <c r="E9">
        <v>164</v>
      </c>
      <c r="F9">
        <f>VLOOKUP(A9,'Parcels by Retailer'!$A$1:$B$89,2,0)</f>
        <v>1514</v>
      </c>
      <c r="G9">
        <f t="shared" si="0"/>
        <v>0.1083223249669749</v>
      </c>
      <c r="H9">
        <f t="shared" si="1"/>
        <v>20.493520031325801</v>
      </c>
    </row>
    <row r="10" spans="1:8" x14ac:dyDescent="0.25">
      <c r="A10" t="s">
        <v>701</v>
      </c>
      <c r="B10" t="s">
        <v>570</v>
      </c>
      <c r="C10" t="s">
        <v>563</v>
      </c>
      <c r="D10">
        <v>0</v>
      </c>
      <c r="E10">
        <v>0</v>
      </c>
      <c r="F10">
        <f>VLOOKUP(A10,'Parcels by Retailer'!$A$1:$B$89,2,0)</f>
        <v>1514</v>
      </c>
      <c r="G10">
        <f t="shared" si="0"/>
        <v>0</v>
      </c>
      <c r="H10">
        <v>0</v>
      </c>
    </row>
    <row r="11" spans="1:8" x14ac:dyDescent="0.25">
      <c r="A11" t="s">
        <v>701</v>
      </c>
      <c r="B11" t="s">
        <v>35</v>
      </c>
      <c r="C11">
        <v>52.0486287474086</v>
      </c>
      <c r="D11">
        <v>204.62702889955801</v>
      </c>
      <c r="E11">
        <v>162</v>
      </c>
      <c r="F11">
        <f>VLOOKUP(A11,'Parcels by Retailer'!$A$1:$B$89,2,0)</f>
        <v>1514</v>
      </c>
      <c r="G11">
        <f t="shared" si="0"/>
        <v>0.10700132100396301</v>
      </c>
      <c r="H11">
        <f t="shared" ref="H11:H32" si="2">D11*G11</f>
        <v>21.895362405368822</v>
      </c>
    </row>
    <row r="12" spans="1:8" x14ac:dyDescent="0.25">
      <c r="A12" t="s">
        <v>701</v>
      </c>
      <c r="B12" t="s">
        <v>571</v>
      </c>
      <c r="C12">
        <v>50.288564090294003</v>
      </c>
      <c r="D12">
        <v>196.81396884093701</v>
      </c>
      <c r="E12">
        <v>274</v>
      </c>
      <c r="F12">
        <f>VLOOKUP(A12,'Parcels by Retailer'!$A$1:$B$89,2,0)</f>
        <v>1514</v>
      </c>
      <c r="G12">
        <f t="shared" si="0"/>
        <v>0.1809775429326288</v>
      </c>
      <c r="H12">
        <f t="shared" si="2"/>
        <v>35.618908495651745</v>
      </c>
    </row>
    <row r="13" spans="1:8" x14ac:dyDescent="0.25">
      <c r="A13" t="s">
        <v>701</v>
      </c>
      <c r="B13" t="s">
        <v>572</v>
      </c>
      <c r="C13">
        <v>37.645466741865597</v>
      </c>
      <c r="D13">
        <v>260.08514042943801</v>
      </c>
      <c r="E13">
        <v>294</v>
      </c>
      <c r="F13">
        <f>VLOOKUP(A13,'Parcels by Retailer'!$A$1:$B$89,2,0)</f>
        <v>1514</v>
      </c>
      <c r="G13">
        <f t="shared" si="0"/>
        <v>0.19418758256274768</v>
      </c>
      <c r="H13">
        <f t="shared" si="2"/>
        <v>50.505304680485317</v>
      </c>
    </row>
    <row r="14" spans="1:8" x14ac:dyDescent="0.25">
      <c r="A14" t="s">
        <v>701</v>
      </c>
      <c r="B14" t="s">
        <v>573</v>
      </c>
      <c r="C14">
        <v>48.848995269987697</v>
      </c>
      <c r="D14">
        <v>191.770376727404</v>
      </c>
      <c r="E14">
        <v>377</v>
      </c>
      <c r="F14">
        <f>VLOOKUP(A14,'Parcels by Retailer'!$A$1:$B$89,2,0)</f>
        <v>1514</v>
      </c>
      <c r="G14">
        <f t="shared" si="0"/>
        <v>0.24900924702774108</v>
      </c>
      <c r="H14">
        <f t="shared" si="2"/>
        <v>47.752597111117112</v>
      </c>
    </row>
    <row r="15" spans="1:8" x14ac:dyDescent="0.25">
      <c r="A15" t="s">
        <v>48</v>
      </c>
      <c r="B15" t="s">
        <v>48</v>
      </c>
      <c r="C15">
        <v>4.9275727109602601</v>
      </c>
      <c r="D15">
        <v>283.73136292169698</v>
      </c>
      <c r="E15">
        <v>13401</v>
      </c>
      <c r="F15">
        <f>VLOOKUP(A15,'Parcels by Retailer'!$A$1:$B$89,2,0)</f>
        <v>13401</v>
      </c>
      <c r="G15">
        <f t="shared" si="0"/>
        <v>1</v>
      </c>
      <c r="H15">
        <f t="shared" si="2"/>
        <v>283.73136292169698</v>
      </c>
    </row>
    <row r="16" spans="1:8" x14ac:dyDescent="0.25">
      <c r="A16" t="s">
        <v>58</v>
      </c>
      <c r="B16" t="s">
        <v>58</v>
      </c>
      <c r="C16">
        <v>55.833448656877003</v>
      </c>
      <c r="D16">
        <v>481.65537146635398</v>
      </c>
      <c r="E16">
        <v>28752</v>
      </c>
      <c r="F16">
        <f>VLOOKUP(A16,'Parcels by Retailer'!$A$1:$B$89,2,0)</f>
        <v>28752</v>
      </c>
      <c r="G16">
        <f t="shared" si="0"/>
        <v>1</v>
      </c>
      <c r="H16">
        <f t="shared" si="2"/>
        <v>481.65537146635398</v>
      </c>
    </row>
    <row r="17" spans="1:8" x14ac:dyDescent="0.25">
      <c r="A17" t="s">
        <v>113</v>
      </c>
      <c r="B17" t="s">
        <v>113</v>
      </c>
      <c r="C17">
        <v>6.7916292222424204</v>
      </c>
      <c r="D17">
        <v>135.221124509898</v>
      </c>
      <c r="E17">
        <v>15859</v>
      </c>
      <c r="F17">
        <f>VLOOKUP(A17,'Parcels by Retailer'!$A$1:$B$89,2,0)</f>
        <v>15859</v>
      </c>
      <c r="G17">
        <f t="shared" si="0"/>
        <v>1</v>
      </c>
      <c r="H17">
        <f t="shared" si="2"/>
        <v>135.221124509898</v>
      </c>
    </row>
    <row r="18" spans="1:8" x14ac:dyDescent="0.25">
      <c r="A18" t="s">
        <v>702</v>
      </c>
      <c r="B18" t="s">
        <v>574</v>
      </c>
      <c r="C18">
        <v>68.688884348376305</v>
      </c>
      <c r="D18">
        <v>336.79949688548697</v>
      </c>
      <c r="E18">
        <v>8047</v>
      </c>
      <c r="F18">
        <f>VLOOKUP(A18,'Parcels by Retailer'!$A$1:$B$89,2,0)</f>
        <v>8263</v>
      </c>
      <c r="G18">
        <f t="shared" si="0"/>
        <v>0.97385937310904025</v>
      </c>
      <c r="H18">
        <f t="shared" si="2"/>
        <v>327.99534690034051</v>
      </c>
    </row>
    <row r="19" spans="1:8" x14ac:dyDescent="0.25">
      <c r="A19" t="s">
        <v>702</v>
      </c>
      <c r="B19" t="s">
        <v>575</v>
      </c>
      <c r="C19">
        <v>156.37086640172899</v>
      </c>
      <c r="D19">
        <v>710.758305942927</v>
      </c>
      <c r="E19">
        <v>216</v>
      </c>
      <c r="F19">
        <f>VLOOKUP(A19,'Parcels by Retailer'!$A$1:$B$89,2,0)</f>
        <v>8263</v>
      </c>
      <c r="G19">
        <f t="shared" si="0"/>
        <v>2.6140626890959699E-2</v>
      </c>
      <c r="H19">
        <f t="shared" si="2"/>
        <v>18.579667685304639</v>
      </c>
    </row>
    <row r="20" spans="1:8" x14ac:dyDescent="0.25">
      <c r="A20" t="s">
        <v>707</v>
      </c>
      <c r="B20" t="s">
        <v>576</v>
      </c>
      <c r="C20">
        <v>48.273783068396199</v>
      </c>
      <c r="D20">
        <v>227.02110742562499</v>
      </c>
      <c r="E20">
        <v>2</v>
      </c>
      <c r="F20">
        <f>VLOOKUP(A20,'Parcels by Retailer'!$A$1:$B$89,2,0)</f>
        <v>14471</v>
      </c>
      <c r="G20">
        <f t="shared" si="0"/>
        <v>1.3820744938152166E-4</v>
      </c>
      <c r="H20">
        <f t="shared" si="2"/>
        <v>3.1376008213064056E-2</v>
      </c>
    </row>
    <row r="21" spans="1:8" x14ac:dyDescent="0.25">
      <c r="A21" t="s">
        <v>707</v>
      </c>
      <c r="B21" t="s">
        <v>577</v>
      </c>
      <c r="C21">
        <v>49.798783068396197</v>
      </c>
      <c r="D21">
        <v>193.82313530542299</v>
      </c>
      <c r="E21">
        <v>2</v>
      </c>
      <c r="F21">
        <f>VLOOKUP(A21,'Parcels by Retailer'!$A$1:$B$89,2,0)</f>
        <v>14471</v>
      </c>
      <c r="G21">
        <f t="shared" si="0"/>
        <v>1.3820744938152166E-4</v>
      </c>
      <c r="H21">
        <f t="shared" si="2"/>
        <v>2.6787801161692073E-2</v>
      </c>
    </row>
    <row r="22" spans="1:8" x14ac:dyDescent="0.25">
      <c r="A22" t="s">
        <v>707</v>
      </c>
      <c r="B22" t="s">
        <v>118</v>
      </c>
      <c r="C22">
        <v>-21.838964218532499</v>
      </c>
      <c r="D22">
        <v>55.155730659827697</v>
      </c>
      <c r="E22">
        <v>14467</v>
      </c>
      <c r="F22">
        <f>VLOOKUP(A22,'Parcels by Retailer'!$A$1:$B$89,2,0)</f>
        <v>14471</v>
      </c>
      <c r="G22">
        <f t="shared" si="0"/>
        <v>0.99972358510123693</v>
      </c>
      <c r="H22">
        <f t="shared" si="2"/>
        <v>55.140484794121157</v>
      </c>
    </row>
    <row r="23" spans="1:8" x14ac:dyDescent="0.25">
      <c r="A23" t="s">
        <v>578</v>
      </c>
      <c r="B23" t="s">
        <v>578</v>
      </c>
      <c r="C23">
        <v>39.643103109960101</v>
      </c>
      <c r="D23">
        <v>208.13599801605801</v>
      </c>
      <c r="E23">
        <v>23097</v>
      </c>
      <c r="F23">
        <f>VLOOKUP(A23,'Parcels by Retailer'!$A$1:$B$89,2,0)</f>
        <v>23097</v>
      </c>
      <c r="G23">
        <f t="shared" si="0"/>
        <v>1</v>
      </c>
      <c r="H23">
        <f t="shared" si="2"/>
        <v>208.13599801605801</v>
      </c>
    </row>
    <row r="24" spans="1:8" x14ac:dyDescent="0.25">
      <c r="A24" t="s">
        <v>703</v>
      </c>
      <c r="B24" t="s">
        <v>579</v>
      </c>
      <c r="C24">
        <v>47.335321529934703</v>
      </c>
      <c r="D24">
        <v>190.96424167233201</v>
      </c>
      <c r="E24">
        <v>13</v>
      </c>
      <c r="F24">
        <f>VLOOKUP(A24,'Parcels by Retailer'!$A$1:$B$89,2,0)</f>
        <v>3224</v>
      </c>
      <c r="G24">
        <f t="shared" si="0"/>
        <v>4.0322580645161289E-3</v>
      </c>
      <c r="H24">
        <f t="shared" si="2"/>
        <v>0.77001710351746777</v>
      </c>
    </row>
    <row r="25" spans="1:8" x14ac:dyDescent="0.25">
      <c r="A25" t="s">
        <v>703</v>
      </c>
      <c r="B25" t="s">
        <v>580</v>
      </c>
      <c r="C25">
        <v>43.545190729561</v>
      </c>
      <c r="D25">
        <v>195.44405889455001</v>
      </c>
      <c r="E25">
        <v>3211</v>
      </c>
      <c r="F25">
        <f>VLOOKUP(A25,'Parcels by Retailer'!$A$1:$B$89,2,0)</f>
        <v>3224</v>
      </c>
      <c r="G25">
        <f t="shared" si="0"/>
        <v>0.99596774193548387</v>
      </c>
      <c r="H25">
        <f t="shared" si="2"/>
        <v>194.65597801191069</v>
      </c>
    </row>
    <row r="26" spans="1:8" x14ac:dyDescent="0.25">
      <c r="A26" t="s">
        <v>581</v>
      </c>
      <c r="B26" t="s">
        <v>581</v>
      </c>
      <c r="C26">
        <v>43.542006827395802</v>
      </c>
      <c r="D26">
        <v>209.00276940939801</v>
      </c>
      <c r="E26">
        <v>5278</v>
      </c>
      <c r="F26">
        <f>VLOOKUP(A26,'Parcels by Retailer'!$A$1:$B$89,2,0)</f>
        <v>5278</v>
      </c>
      <c r="G26">
        <f t="shared" si="0"/>
        <v>1</v>
      </c>
      <c r="H26">
        <f t="shared" si="2"/>
        <v>209.00276940939801</v>
      </c>
    </row>
    <row r="27" spans="1:8" x14ac:dyDescent="0.25">
      <c r="A27" t="s">
        <v>136</v>
      </c>
      <c r="B27" t="s">
        <v>136</v>
      </c>
      <c r="C27">
        <v>187.51544091586399</v>
      </c>
      <c r="D27">
        <v>882.41059434545696</v>
      </c>
      <c r="E27">
        <v>41198</v>
      </c>
      <c r="F27">
        <f>VLOOKUP(A27,'Parcels by Retailer'!$A$1:$B$89,2,0)</f>
        <v>41198</v>
      </c>
      <c r="G27">
        <f t="shared" si="0"/>
        <v>1</v>
      </c>
      <c r="H27">
        <f t="shared" si="2"/>
        <v>882.41059434545696</v>
      </c>
    </row>
    <row r="28" spans="1:8" x14ac:dyDescent="0.25">
      <c r="A28" t="s">
        <v>164</v>
      </c>
      <c r="B28" t="s">
        <v>164</v>
      </c>
      <c r="C28">
        <v>174.40824937663999</v>
      </c>
      <c r="D28">
        <v>973.05905863206101</v>
      </c>
      <c r="E28">
        <v>13950</v>
      </c>
      <c r="F28">
        <f>VLOOKUP(A28,'Parcels by Retailer'!$A$1:$B$89,2,0)</f>
        <v>13950</v>
      </c>
      <c r="G28">
        <f t="shared" si="0"/>
        <v>1</v>
      </c>
      <c r="H28">
        <f t="shared" si="2"/>
        <v>973.05905863206101</v>
      </c>
    </row>
    <row r="29" spans="1:8" x14ac:dyDescent="0.25">
      <c r="A29" t="s">
        <v>176</v>
      </c>
      <c r="B29" t="s">
        <v>176</v>
      </c>
      <c r="C29">
        <v>57.090117837823399</v>
      </c>
      <c r="D29">
        <v>408.47283392937101</v>
      </c>
      <c r="E29">
        <v>6267</v>
      </c>
      <c r="F29">
        <f>VLOOKUP(A29,'Parcels by Retailer'!$A$1:$B$89,2,0)</f>
        <v>6267</v>
      </c>
      <c r="G29">
        <f t="shared" si="0"/>
        <v>1</v>
      </c>
      <c r="H29">
        <f t="shared" si="2"/>
        <v>408.47283392937101</v>
      </c>
    </row>
    <row r="30" spans="1:8" x14ac:dyDescent="0.25">
      <c r="A30" t="s">
        <v>704</v>
      </c>
      <c r="B30" t="s">
        <v>582</v>
      </c>
      <c r="C30">
        <v>50.705050962056802</v>
      </c>
      <c r="D30">
        <v>199.57839778353599</v>
      </c>
      <c r="E30">
        <v>489</v>
      </c>
      <c r="F30">
        <f>VLOOKUP(A30,'Parcels by Retailer'!$A$1:$B$89,2,0)</f>
        <v>17383</v>
      </c>
      <c r="G30">
        <f t="shared" si="0"/>
        <v>2.8130932520278432E-2</v>
      </c>
      <c r="H30">
        <f t="shared" si="2"/>
        <v>5.6143264405539375</v>
      </c>
    </row>
    <row r="31" spans="1:8" x14ac:dyDescent="0.25">
      <c r="A31" t="s">
        <v>704</v>
      </c>
      <c r="B31" t="s">
        <v>583</v>
      </c>
      <c r="C31">
        <v>-9.7697353405062906</v>
      </c>
      <c r="D31">
        <v>89.4089085955695</v>
      </c>
      <c r="E31">
        <v>16894</v>
      </c>
      <c r="F31">
        <f>VLOOKUP(A31,'Parcels by Retailer'!$A$1:$B$89,2,0)</f>
        <v>17383</v>
      </c>
      <c r="G31">
        <f t="shared" si="0"/>
        <v>0.97186906747972157</v>
      </c>
      <c r="H31">
        <f t="shared" si="2"/>
        <v>86.893752621155798</v>
      </c>
    </row>
    <row r="32" spans="1:8" x14ac:dyDescent="0.25">
      <c r="A32" t="s">
        <v>705</v>
      </c>
      <c r="B32" t="s">
        <v>584</v>
      </c>
      <c r="C32">
        <v>169.35878306839601</v>
      </c>
      <c r="D32">
        <v>757.77910136856406</v>
      </c>
      <c r="E32">
        <v>1</v>
      </c>
      <c r="F32">
        <f>VLOOKUP(A32,'Parcels by Retailer'!$A$1:$B$89,2,0)</f>
        <v>9308</v>
      </c>
      <c r="G32">
        <f t="shared" si="0"/>
        <v>1.0743446497636442E-4</v>
      </c>
      <c r="H32">
        <f t="shared" si="2"/>
        <v>8.1411592325801904E-2</v>
      </c>
    </row>
    <row r="33" spans="1:8" x14ac:dyDescent="0.25">
      <c r="A33" t="s">
        <v>705</v>
      </c>
      <c r="B33" t="s">
        <v>585</v>
      </c>
      <c r="C33" t="s">
        <v>563</v>
      </c>
      <c r="D33">
        <v>0</v>
      </c>
      <c r="E33">
        <v>0</v>
      </c>
      <c r="F33">
        <f>VLOOKUP(A33,'Parcels by Retailer'!$A$1:$B$89,2,0)</f>
        <v>9308</v>
      </c>
      <c r="G33">
        <f t="shared" si="0"/>
        <v>0</v>
      </c>
      <c r="H33">
        <v>0</v>
      </c>
    </row>
    <row r="34" spans="1:8" x14ac:dyDescent="0.25">
      <c r="A34" t="s">
        <v>705</v>
      </c>
      <c r="B34" t="s">
        <v>586</v>
      </c>
      <c r="C34">
        <v>188.556283337011</v>
      </c>
      <c r="D34">
        <v>904.73507620109604</v>
      </c>
      <c r="E34">
        <v>9307</v>
      </c>
      <c r="F34">
        <f>VLOOKUP(A34,'Parcels by Retailer'!$A$1:$B$89,2,0)</f>
        <v>9308</v>
      </c>
      <c r="G34">
        <f t="shared" si="0"/>
        <v>0.99989256553502359</v>
      </c>
      <c r="H34">
        <f t="shared" ref="H34:H71" si="3">D34*G34</f>
        <v>904.63787647223899</v>
      </c>
    </row>
    <row r="35" spans="1:8" x14ac:dyDescent="0.25">
      <c r="A35" t="s">
        <v>708</v>
      </c>
      <c r="B35" t="s">
        <v>587</v>
      </c>
      <c r="C35">
        <v>7.0626342804182496</v>
      </c>
      <c r="D35">
        <v>213.885238427102</v>
      </c>
      <c r="E35">
        <v>112993</v>
      </c>
      <c r="F35">
        <f>VLOOKUP(A35,'Parcels by Retailer'!$A$1:$B$89,2,0)</f>
        <v>802343</v>
      </c>
      <c r="G35">
        <f t="shared" si="0"/>
        <v>0.14082879765885661</v>
      </c>
      <c r="H35">
        <f t="shared" si="3"/>
        <v>30.121200964666649</v>
      </c>
    </row>
    <row r="36" spans="1:8" x14ac:dyDescent="0.25">
      <c r="A36" t="s">
        <v>708</v>
      </c>
      <c r="B36" t="s">
        <v>84</v>
      </c>
      <c r="C36">
        <v>59.442218263844701</v>
      </c>
      <c r="D36">
        <v>401.15577088897197</v>
      </c>
      <c r="E36">
        <v>332901</v>
      </c>
      <c r="F36">
        <f>VLOOKUP(A36,'Parcels by Retailer'!$A$1:$B$89,2,0)</f>
        <v>802343</v>
      </c>
      <c r="G36">
        <f t="shared" si="0"/>
        <v>0.41491107917686076</v>
      </c>
      <c r="H36">
        <f t="shared" si="3"/>
        <v>166.44397381756886</v>
      </c>
    </row>
    <row r="37" spans="1:8" x14ac:dyDescent="0.25">
      <c r="A37" t="s">
        <v>708</v>
      </c>
      <c r="B37" t="s">
        <v>236</v>
      </c>
      <c r="C37">
        <v>17.960618187876602</v>
      </c>
      <c r="D37">
        <v>140.458951335161</v>
      </c>
      <c r="E37">
        <v>42643</v>
      </c>
      <c r="F37">
        <f>VLOOKUP(A37,'Parcels by Retailer'!$A$1:$B$89,2,0)</f>
        <v>802343</v>
      </c>
      <c r="G37">
        <f t="shared" si="0"/>
        <v>5.3148092524020273E-2</v>
      </c>
      <c r="H37">
        <f t="shared" si="3"/>
        <v>7.4651253413879974</v>
      </c>
    </row>
    <row r="38" spans="1:8" x14ac:dyDescent="0.25">
      <c r="A38" t="s">
        <v>708</v>
      </c>
      <c r="B38" t="s">
        <v>588</v>
      </c>
      <c r="C38">
        <v>-15.227216931603699</v>
      </c>
      <c r="D38">
        <v>99.3853720353939</v>
      </c>
      <c r="E38">
        <v>20</v>
      </c>
      <c r="F38">
        <f>VLOOKUP(A38,'Parcels by Retailer'!$A$1:$B$89,2,0)</f>
        <v>802343</v>
      </c>
      <c r="G38">
        <f t="shared" si="0"/>
        <v>2.4926995063208628E-5</v>
      </c>
      <c r="H38">
        <f t="shared" si="3"/>
        <v>2.4773786780814167E-3</v>
      </c>
    </row>
    <row r="39" spans="1:8" x14ac:dyDescent="0.25">
      <c r="A39" t="s">
        <v>708</v>
      </c>
      <c r="B39" t="s">
        <v>105</v>
      </c>
      <c r="C39">
        <v>18.927882438667702</v>
      </c>
      <c r="D39">
        <v>204.30206734444999</v>
      </c>
      <c r="E39">
        <v>313786</v>
      </c>
      <c r="F39">
        <f>VLOOKUP(A39,'Parcels by Retailer'!$A$1:$B$89,2,0)</f>
        <v>802343</v>
      </c>
      <c r="G39">
        <f t="shared" si="0"/>
        <v>0.39108710364519911</v>
      </c>
      <c r="H39">
        <f t="shared" si="3"/>
        <v>79.899903786467362</v>
      </c>
    </row>
    <row r="40" spans="1:8" x14ac:dyDescent="0.25">
      <c r="A40" t="s">
        <v>198</v>
      </c>
      <c r="B40" t="s">
        <v>198</v>
      </c>
      <c r="C40">
        <v>3.4155856398248501</v>
      </c>
      <c r="D40">
        <v>212.05430036492999</v>
      </c>
      <c r="E40">
        <v>105000</v>
      </c>
      <c r="F40">
        <f>VLOOKUP(A40,'Parcels by Retailer'!$A$1:$B$89,2,0)</f>
        <v>105000</v>
      </c>
      <c r="G40">
        <f t="shared" si="0"/>
        <v>1</v>
      </c>
      <c r="H40">
        <f t="shared" si="3"/>
        <v>212.05430036492999</v>
      </c>
    </row>
    <row r="41" spans="1:8" x14ac:dyDescent="0.25">
      <c r="A41" t="s">
        <v>589</v>
      </c>
      <c r="B41" t="s">
        <v>589</v>
      </c>
      <c r="C41">
        <v>-13.4405051358381</v>
      </c>
      <c r="D41">
        <v>103.17851131961</v>
      </c>
      <c r="E41">
        <v>19507</v>
      </c>
      <c r="F41">
        <f>VLOOKUP(A41,'Parcels by Retailer'!$A$1:$B$89,2,0)</f>
        <v>19507</v>
      </c>
      <c r="G41">
        <f t="shared" si="0"/>
        <v>1</v>
      </c>
      <c r="H41">
        <f t="shared" si="3"/>
        <v>103.17851131961</v>
      </c>
    </row>
    <row r="42" spans="1:8" x14ac:dyDescent="0.25">
      <c r="A42" t="s">
        <v>192</v>
      </c>
      <c r="B42" t="s">
        <v>192</v>
      </c>
      <c r="C42">
        <v>28.1794555830161</v>
      </c>
      <c r="D42">
        <v>172.68870631895501</v>
      </c>
      <c r="E42">
        <v>4788</v>
      </c>
      <c r="F42">
        <f>VLOOKUP(A42,'Parcels by Retailer'!$A$1:$B$89,2,0)</f>
        <v>4788</v>
      </c>
      <c r="G42">
        <f t="shared" si="0"/>
        <v>1</v>
      </c>
      <c r="H42">
        <f t="shared" si="3"/>
        <v>172.68870631895501</v>
      </c>
    </row>
    <row r="43" spans="1:8" x14ac:dyDescent="0.25">
      <c r="A43" t="s">
        <v>590</v>
      </c>
      <c r="B43" t="s">
        <v>590</v>
      </c>
      <c r="C43">
        <v>41.988478519437102</v>
      </c>
      <c r="D43">
        <v>197.95631394443501</v>
      </c>
      <c r="E43">
        <v>9079</v>
      </c>
      <c r="F43">
        <f>VLOOKUP(A43,'Parcels by Retailer'!$A$1:$B$89,2,0)</f>
        <v>9079</v>
      </c>
      <c r="G43">
        <f t="shared" si="0"/>
        <v>1</v>
      </c>
      <c r="H43">
        <f t="shared" si="3"/>
        <v>197.95631394443501</v>
      </c>
    </row>
    <row r="44" spans="1:8" x14ac:dyDescent="0.25">
      <c r="A44" t="s">
        <v>243</v>
      </c>
      <c r="B44" t="s">
        <v>243</v>
      </c>
      <c r="C44">
        <v>46.611114972209997</v>
      </c>
      <c r="D44">
        <v>200.27204025340299</v>
      </c>
      <c r="E44">
        <v>13058</v>
      </c>
      <c r="F44">
        <f>VLOOKUP(A44,'Parcels by Retailer'!$A$1:$B$89,2,0)</f>
        <v>13058</v>
      </c>
      <c r="G44">
        <f t="shared" si="0"/>
        <v>1</v>
      </c>
      <c r="H44">
        <f t="shared" si="3"/>
        <v>200.27204025340299</v>
      </c>
    </row>
    <row r="45" spans="1:8" x14ac:dyDescent="0.25">
      <c r="A45" t="s">
        <v>709</v>
      </c>
      <c r="B45" t="s">
        <v>591</v>
      </c>
      <c r="C45">
        <v>71.955103887177799</v>
      </c>
      <c r="D45">
        <v>443.32202115912497</v>
      </c>
      <c r="E45">
        <v>10308</v>
      </c>
      <c r="F45">
        <f>VLOOKUP(A45,'Parcels by Retailer'!$A$1:$B$89,2,0)</f>
        <v>10325</v>
      </c>
      <c r="G45">
        <f t="shared" si="0"/>
        <v>0.99835351089588376</v>
      </c>
      <c r="H45">
        <f t="shared" si="3"/>
        <v>442.59209628167167</v>
      </c>
    </row>
    <row r="46" spans="1:8" x14ac:dyDescent="0.25">
      <c r="A46" t="s">
        <v>709</v>
      </c>
      <c r="B46" t="s">
        <v>592</v>
      </c>
      <c r="C46">
        <v>41.599665421337399</v>
      </c>
      <c r="D46">
        <v>243.02280314764701</v>
      </c>
      <c r="E46">
        <v>17</v>
      </c>
      <c r="F46">
        <f>VLOOKUP(A46,'Parcels by Retailer'!$A$1:$B$89,2,0)</f>
        <v>10325</v>
      </c>
      <c r="G46">
        <f t="shared" si="0"/>
        <v>1.6464891041162227E-3</v>
      </c>
      <c r="H46">
        <f t="shared" si="3"/>
        <v>0.40013439743438245</v>
      </c>
    </row>
    <row r="47" spans="1:8" x14ac:dyDescent="0.25">
      <c r="A47" t="s">
        <v>593</v>
      </c>
      <c r="B47" t="s">
        <v>593</v>
      </c>
      <c r="C47">
        <v>102.338255317665</v>
      </c>
      <c r="D47">
        <v>509.63633824233</v>
      </c>
      <c r="E47">
        <v>15405</v>
      </c>
      <c r="F47">
        <f>VLOOKUP(A47,'Parcels by Retailer'!$A$1:$B$89,2,0)</f>
        <v>15405</v>
      </c>
      <c r="G47">
        <f t="shared" si="0"/>
        <v>1</v>
      </c>
      <c r="H47">
        <f t="shared" si="3"/>
        <v>509.63633824233</v>
      </c>
    </row>
    <row r="48" spans="1:8" x14ac:dyDescent="0.25">
      <c r="A48" t="s">
        <v>710</v>
      </c>
      <c r="B48" t="s">
        <v>594</v>
      </c>
      <c r="C48">
        <v>25.4766894354374</v>
      </c>
      <c r="D48">
        <v>150.467169828214</v>
      </c>
      <c r="E48">
        <v>1335</v>
      </c>
      <c r="F48">
        <f>VLOOKUP(A48,'Parcels by Retailer'!$A$1:$B$89,2,0)</f>
        <v>2296</v>
      </c>
      <c r="G48">
        <f t="shared" si="0"/>
        <v>0.58144599303135891</v>
      </c>
      <c r="H48">
        <f t="shared" si="3"/>
        <v>87.488532979384019</v>
      </c>
    </row>
    <row r="49" spans="1:8" x14ac:dyDescent="0.25">
      <c r="A49" t="s">
        <v>710</v>
      </c>
      <c r="B49" t="s">
        <v>595</v>
      </c>
      <c r="C49">
        <v>42.557899609749597</v>
      </c>
      <c r="D49">
        <v>183.23826095190699</v>
      </c>
      <c r="E49">
        <v>266</v>
      </c>
      <c r="F49">
        <f>VLOOKUP(A49,'Parcels by Retailer'!$A$1:$B$89,2,0)</f>
        <v>2296</v>
      </c>
      <c r="G49">
        <f t="shared" si="0"/>
        <v>0.11585365853658537</v>
      </c>
      <c r="H49">
        <f t="shared" si="3"/>
        <v>21.228822915159959</v>
      </c>
    </row>
    <row r="50" spans="1:8" x14ac:dyDescent="0.25">
      <c r="A50" t="s">
        <v>710</v>
      </c>
      <c r="B50" t="s">
        <v>596</v>
      </c>
      <c r="C50">
        <v>51.785519179507297</v>
      </c>
      <c r="D50">
        <v>202.281752564085</v>
      </c>
      <c r="E50">
        <v>216</v>
      </c>
      <c r="F50">
        <f>VLOOKUP(A50,'Parcels by Retailer'!$A$1:$B$89,2,0)</f>
        <v>2296</v>
      </c>
      <c r="G50">
        <f t="shared" si="0"/>
        <v>9.4076655052264813E-2</v>
      </c>
      <c r="H50">
        <f t="shared" si="3"/>
        <v>19.029990659339006</v>
      </c>
    </row>
    <row r="51" spans="1:8" x14ac:dyDescent="0.25">
      <c r="A51" t="s">
        <v>710</v>
      </c>
      <c r="B51" t="s">
        <v>597</v>
      </c>
      <c r="C51">
        <v>43.020353581216703</v>
      </c>
      <c r="D51">
        <v>210.96801164378601</v>
      </c>
      <c r="E51">
        <v>312</v>
      </c>
      <c r="F51">
        <f>VLOOKUP(A51,'Parcels by Retailer'!$A$1:$B$89,2,0)</f>
        <v>2296</v>
      </c>
      <c r="G51">
        <f t="shared" si="0"/>
        <v>0.13588850174216027</v>
      </c>
      <c r="H51">
        <f t="shared" si="3"/>
        <v>28.668127017796703</v>
      </c>
    </row>
    <row r="52" spans="1:8" x14ac:dyDescent="0.25">
      <c r="A52" t="s">
        <v>710</v>
      </c>
      <c r="B52" t="s">
        <v>598</v>
      </c>
      <c r="C52">
        <v>-59.066127111244398</v>
      </c>
      <c r="D52">
        <v>129.55464559577001</v>
      </c>
      <c r="E52">
        <v>167</v>
      </c>
      <c r="F52">
        <f>VLOOKUP(A52,'Parcels by Retailer'!$A$1:$B$89,2,0)</f>
        <v>2296</v>
      </c>
      <c r="G52">
        <f t="shared" si="0"/>
        <v>7.2735191637630661E-2</v>
      </c>
      <c r="H52">
        <f t="shared" si="3"/>
        <v>9.4231819749536552</v>
      </c>
    </row>
    <row r="53" spans="1:8" x14ac:dyDescent="0.25">
      <c r="A53" t="s">
        <v>599</v>
      </c>
      <c r="B53" t="s">
        <v>599</v>
      </c>
      <c r="C53">
        <v>46.737169761413398</v>
      </c>
      <c r="D53">
        <v>201.40014392190099</v>
      </c>
      <c r="E53">
        <v>7590</v>
      </c>
      <c r="F53">
        <f>VLOOKUP(A53,'Parcels by Retailer'!$A$1:$B$89,2,0)</f>
        <v>7590</v>
      </c>
      <c r="G53">
        <f t="shared" si="0"/>
        <v>1</v>
      </c>
      <c r="H53">
        <f t="shared" si="3"/>
        <v>201.40014392190099</v>
      </c>
    </row>
    <row r="54" spans="1:8" x14ac:dyDescent="0.25">
      <c r="A54" t="s">
        <v>265</v>
      </c>
      <c r="B54" t="s">
        <v>265</v>
      </c>
      <c r="C54">
        <v>11.230135660726599</v>
      </c>
      <c r="D54">
        <v>202.74214980694001</v>
      </c>
      <c r="E54">
        <v>45191</v>
      </c>
      <c r="F54">
        <f>VLOOKUP(A54,'Parcels by Retailer'!$A$1:$B$89,2,0)</f>
        <v>45191</v>
      </c>
      <c r="G54">
        <f t="shared" si="0"/>
        <v>1</v>
      </c>
      <c r="H54">
        <f t="shared" si="3"/>
        <v>202.74214980694001</v>
      </c>
    </row>
    <row r="55" spans="1:8" x14ac:dyDescent="0.25">
      <c r="A55" t="s">
        <v>711</v>
      </c>
      <c r="B55" t="s">
        <v>600</v>
      </c>
      <c r="C55">
        <v>5.1656075310370104</v>
      </c>
      <c r="D55">
        <v>71.284123894261498</v>
      </c>
      <c r="E55">
        <v>1954</v>
      </c>
      <c r="F55">
        <f>VLOOKUP(A55,'Parcels by Retailer'!$A$1:$B$89,2,0)</f>
        <v>10855</v>
      </c>
      <c r="G55">
        <f t="shared" si="0"/>
        <v>0.18000921234454167</v>
      </c>
      <c r="H55">
        <f t="shared" si="3"/>
        <v>12.831798994876735</v>
      </c>
    </row>
    <row r="56" spans="1:8" x14ac:dyDescent="0.25">
      <c r="A56" t="s">
        <v>711</v>
      </c>
      <c r="B56" t="s">
        <v>273</v>
      </c>
      <c r="C56">
        <v>47.631436141084698</v>
      </c>
      <c r="D56">
        <v>258.06085245013003</v>
      </c>
      <c r="E56">
        <v>8901</v>
      </c>
      <c r="F56">
        <f>VLOOKUP(A56,'Parcels by Retailer'!$A$1:$B$89,2,0)</f>
        <v>10855</v>
      </c>
      <c r="G56">
        <f t="shared" si="0"/>
        <v>0.8199907876554583</v>
      </c>
      <c r="H56">
        <f t="shared" si="3"/>
        <v>211.60752166362113</v>
      </c>
    </row>
    <row r="57" spans="1:8" x14ac:dyDescent="0.25">
      <c r="A57" t="s">
        <v>281</v>
      </c>
      <c r="B57" t="s">
        <v>281</v>
      </c>
      <c r="C57">
        <v>63.567926198343599</v>
      </c>
      <c r="D57">
        <v>427.17322762527698</v>
      </c>
      <c r="E57">
        <v>32467</v>
      </c>
      <c r="F57">
        <f>VLOOKUP(A57,'Parcels by Retailer'!$A$1:$B$89,2,0)</f>
        <v>32467</v>
      </c>
      <c r="G57">
        <f t="shared" si="0"/>
        <v>1</v>
      </c>
      <c r="H57">
        <f t="shared" si="3"/>
        <v>427.17322762527698</v>
      </c>
    </row>
    <row r="58" spans="1:8" x14ac:dyDescent="0.25">
      <c r="A58" t="s">
        <v>294</v>
      </c>
      <c r="B58" t="s">
        <v>294</v>
      </c>
      <c r="C58">
        <v>27.7284181674816</v>
      </c>
      <c r="D58">
        <v>141.25156379087099</v>
      </c>
      <c r="E58">
        <v>5248</v>
      </c>
      <c r="F58">
        <f>VLOOKUP(A58,'Parcels by Retailer'!$A$1:$B$89,2,0)</f>
        <v>5248</v>
      </c>
      <c r="G58">
        <f t="shared" si="0"/>
        <v>1</v>
      </c>
      <c r="H58">
        <f t="shared" si="3"/>
        <v>141.25156379087099</v>
      </c>
    </row>
    <row r="59" spans="1:8" x14ac:dyDescent="0.25">
      <c r="A59" t="s">
        <v>309</v>
      </c>
      <c r="B59" t="s">
        <v>309</v>
      </c>
      <c r="C59">
        <v>43.764640236475302</v>
      </c>
      <c r="D59">
        <v>254.601235288373</v>
      </c>
      <c r="E59">
        <v>5664</v>
      </c>
      <c r="F59">
        <f>VLOOKUP(A59,'Parcels by Retailer'!$A$1:$B$89,2,0)</f>
        <v>5664</v>
      </c>
      <c r="G59">
        <f t="shared" si="0"/>
        <v>1</v>
      </c>
      <c r="H59">
        <f t="shared" si="3"/>
        <v>254.601235288373</v>
      </c>
    </row>
    <row r="60" spans="1:8" x14ac:dyDescent="0.25">
      <c r="A60" t="s">
        <v>325</v>
      </c>
      <c r="B60" t="s">
        <v>325</v>
      </c>
      <c r="C60">
        <v>44.489680239875298</v>
      </c>
      <c r="D60">
        <v>211.94110708979599</v>
      </c>
      <c r="E60">
        <v>13576</v>
      </c>
      <c r="F60">
        <f>VLOOKUP(A60,'Parcels by Retailer'!$A$1:$B$89,2,0)</f>
        <v>13576</v>
      </c>
      <c r="G60">
        <f t="shared" si="0"/>
        <v>1</v>
      </c>
      <c r="H60">
        <f t="shared" si="3"/>
        <v>211.94110708979599</v>
      </c>
    </row>
    <row r="61" spans="1:8" x14ac:dyDescent="0.25">
      <c r="A61" t="s">
        <v>601</v>
      </c>
      <c r="B61" t="s">
        <v>601</v>
      </c>
      <c r="C61">
        <v>75.111098081482098</v>
      </c>
      <c r="D61">
        <v>411.48707038124502</v>
      </c>
      <c r="E61">
        <v>4203</v>
      </c>
      <c r="F61">
        <f>VLOOKUP(A61,'Parcels by Retailer'!$A$1:$B$89,2,0)</f>
        <v>4203</v>
      </c>
      <c r="G61">
        <f t="shared" si="0"/>
        <v>1</v>
      </c>
      <c r="H61">
        <f t="shared" si="3"/>
        <v>411.48707038124502</v>
      </c>
    </row>
    <row r="62" spans="1:8" x14ac:dyDescent="0.25">
      <c r="A62" t="s">
        <v>602</v>
      </c>
      <c r="B62" t="s">
        <v>602</v>
      </c>
      <c r="C62">
        <v>54.9951582047103</v>
      </c>
      <c r="D62">
        <v>301.44769108814802</v>
      </c>
      <c r="E62">
        <v>4585</v>
      </c>
      <c r="F62">
        <f>VLOOKUP(A62,'Parcels by Retailer'!$A$1:$B$89,2,0)</f>
        <v>4585</v>
      </c>
      <c r="G62">
        <f t="shared" si="0"/>
        <v>1</v>
      </c>
      <c r="H62">
        <f t="shared" si="3"/>
        <v>301.44769108814802</v>
      </c>
    </row>
    <row r="63" spans="1:8" x14ac:dyDescent="0.25">
      <c r="A63" t="s">
        <v>314</v>
      </c>
      <c r="B63" t="s">
        <v>314</v>
      </c>
      <c r="C63">
        <v>29.446380282435399</v>
      </c>
      <c r="D63">
        <v>167.40434965719999</v>
      </c>
      <c r="E63">
        <v>23762</v>
      </c>
      <c r="F63">
        <f>VLOOKUP(A63,'Parcels by Retailer'!$A$1:$B$89,2,0)</f>
        <v>23762</v>
      </c>
      <c r="G63">
        <f t="shared" si="0"/>
        <v>1</v>
      </c>
      <c r="H63">
        <f t="shared" si="3"/>
        <v>167.40434965719999</v>
      </c>
    </row>
    <row r="64" spans="1:8" x14ac:dyDescent="0.25">
      <c r="A64" t="s">
        <v>603</v>
      </c>
      <c r="B64" t="s">
        <v>603</v>
      </c>
      <c r="C64">
        <v>59.707668918908098</v>
      </c>
      <c r="D64">
        <v>296.72509494575098</v>
      </c>
      <c r="E64">
        <v>7131</v>
      </c>
      <c r="F64">
        <f>VLOOKUP(A64,'Parcels by Retailer'!$A$1:$B$89,2,0)</f>
        <v>7131</v>
      </c>
      <c r="G64">
        <f t="shared" si="0"/>
        <v>1</v>
      </c>
      <c r="H64">
        <f t="shared" si="3"/>
        <v>296.72509494575098</v>
      </c>
    </row>
    <row r="65" spans="1:8" x14ac:dyDescent="0.25">
      <c r="A65" t="s">
        <v>712</v>
      </c>
      <c r="B65" t="s">
        <v>330</v>
      </c>
      <c r="C65">
        <v>31.473260979074301</v>
      </c>
      <c r="D65">
        <v>175.11575262605101</v>
      </c>
      <c r="E65">
        <v>20734</v>
      </c>
      <c r="F65">
        <f>VLOOKUP(A65,'Parcels by Retailer'!$A$1:$B$89,2,0)</f>
        <v>30183</v>
      </c>
      <c r="G65">
        <f t="shared" si="0"/>
        <v>0.68694298114832852</v>
      </c>
      <c r="H65">
        <f t="shared" si="3"/>
        <v>120.29453715497272</v>
      </c>
    </row>
    <row r="66" spans="1:8" x14ac:dyDescent="0.25">
      <c r="A66" t="s">
        <v>712</v>
      </c>
      <c r="B66" t="s">
        <v>334</v>
      </c>
      <c r="C66">
        <v>46.690804660267503</v>
      </c>
      <c r="D66">
        <v>201.08823500701601</v>
      </c>
      <c r="E66">
        <v>9448</v>
      </c>
      <c r="F66">
        <f>VLOOKUP(A66,'Parcels by Retailer'!$A$1:$B$89,2,0)</f>
        <v>30183</v>
      </c>
      <c r="G66">
        <f t="shared" si="0"/>
        <v>0.3130238876188583</v>
      </c>
      <c r="H66">
        <f t="shared" si="3"/>
        <v>62.945421076310744</v>
      </c>
    </row>
    <row r="67" spans="1:8" x14ac:dyDescent="0.25">
      <c r="A67" t="s">
        <v>712</v>
      </c>
      <c r="B67" t="s">
        <v>604</v>
      </c>
      <c r="C67">
        <v>50.713783068396197</v>
      </c>
      <c r="D67">
        <v>196.22340294356701</v>
      </c>
      <c r="E67">
        <v>1</v>
      </c>
      <c r="F67">
        <f>VLOOKUP(A67,'Parcels by Retailer'!$A$1:$B$89,2,0)</f>
        <v>30183</v>
      </c>
      <c r="G67">
        <f t="shared" ref="G67:G130" si="4">E67/F67</f>
        <v>3.3131232813172981E-5</v>
      </c>
      <c r="H67">
        <f t="shared" si="3"/>
        <v>6.5011232463163711E-3</v>
      </c>
    </row>
    <row r="68" spans="1:8" x14ac:dyDescent="0.25">
      <c r="A68" t="s">
        <v>354</v>
      </c>
      <c r="B68" t="s">
        <v>354</v>
      </c>
      <c r="C68">
        <v>62.432672372809101</v>
      </c>
      <c r="D68">
        <v>522.75641249395596</v>
      </c>
      <c r="E68">
        <v>1337</v>
      </c>
      <c r="F68">
        <f>VLOOKUP(A68,'Parcels by Retailer'!$A$1:$B$89,2,0)</f>
        <v>1337</v>
      </c>
      <c r="G68">
        <f t="shared" si="4"/>
        <v>1</v>
      </c>
      <c r="H68">
        <f t="shared" si="3"/>
        <v>522.75641249395596</v>
      </c>
    </row>
    <row r="69" spans="1:8" x14ac:dyDescent="0.25">
      <c r="A69" t="s">
        <v>359</v>
      </c>
      <c r="B69" t="s">
        <v>359</v>
      </c>
      <c r="C69">
        <v>54.941665939378197</v>
      </c>
      <c r="D69">
        <v>236.64427552875799</v>
      </c>
      <c r="E69">
        <v>11355</v>
      </c>
      <c r="F69">
        <f>VLOOKUP(A69,'Parcels by Retailer'!$A$1:$B$89,2,0)</f>
        <v>11355</v>
      </c>
      <c r="G69">
        <f t="shared" si="4"/>
        <v>1</v>
      </c>
      <c r="H69">
        <f t="shared" si="3"/>
        <v>236.64427552875799</v>
      </c>
    </row>
    <row r="70" spans="1:8" x14ac:dyDescent="0.25">
      <c r="A70" t="s">
        <v>713</v>
      </c>
      <c r="B70" t="s">
        <v>605</v>
      </c>
      <c r="C70">
        <v>155.952100230312</v>
      </c>
      <c r="D70">
        <v>736.51632991228303</v>
      </c>
      <c r="E70">
        <v>6596</v>
      </c>
      <c r="F70">
        <f>VLOOKUP(A70,'Parcels by Retailer'!$A$1:$B$89,2,0)</f>
        <v>9647</v>
      </c>
      <c r="G70">
        <f t="shared" si="4"/>
        <v>0.68373587643827094</v>
      </c>
      <c r="H70">
        <f t="shared" si="3"/>
        <v>503.58263834367352</v>
      </c>
    </row>
    <row r="71" spans="1:8" x14ac:dyDescent="0.25">
      <c r="A71" t="s">
        <v>713</v>
      </c>
      <c r="B71" t="s">
        <v>127</v>
      </c>
      <c r="C71">
        <v>122.09787844696</v>
      </c>
      <c r="D71">
        <v>629.25619622130796</v>
      </c>
      <c r="E71">
        <v>3051</v>
      </c>
      <c r="F71">
        <f>VLOOKUP(A71,'Parcels by Retailer'!$A$1:$B$89,2,0)</f>
        <v>9647</v>
      </c>
      <c r="G71">
        <f t="shared" si="4"/>
        <v>0.31626412356172906</v>
      </c>
      <c r="H71">
        <f t="shared" si="3"/>
        <v>199.01115939371937</v>
      </c>
    </row>
    <row r="72" spans="1:8" x14ac:dyDescent="0.25">
      <c r="A72" t="s">
        <v>207</v>
      </c>
      <c r="B72" t="s">
        <v>207</v>
      </c>
      <c r="C72" t="s">
        <v>563</v>
      </c>
      <c r="D72">
        <v>0</v>
      </c>
      <c r="E72">
        <v>0</v>
      </c>
      <c r="F72">
        <f>VLOOKUP(A72,'Parcels by Retailer'!$A$1:$B$89,2,0)</f>
        <v>0</v>
      </c>
      <c r="G72">
        <v>0</v>
      </c>
      <c r="H72">
        <v>0</v>
      </c>
    </row>
    <row r="73" spans="1:8" x14ac:dyDescent="0.25">
      <c r="A73" t="s">
        <v>606</v>
      </c>
      <c r="B73" t="s">
        <v>606</v>
      </c>
      <c r="C73" t="s">
        <v>563</v>
      </c>
      <c r="D73">
        <v>0</v>
      </c>
      <c r="E73">
        <v>0</v>
      </c>
      <c r="F73">
        <f>VLOOKUP(A73,'Parcels by Retailer'!$A$1:$B$89,2,0)</f>
        <v>0</v>
      </c>
      <c r="G73">
        <v>0</v>
      </c>
      <c r="H73">
        <v>0</v>
      </c>
    </row>
    <row r="74" spans="1:8" x14ac:dyDescent="0.25">
      <c r="A74" t="s">
        <v>607</v>
      </c>
      <c r="B74" t="s">
        <v>607</v>
      </c>
      <c r="C74" t="s">
        <v>563</v>
      </c>
      <c r="D74">
        <v>0</v>
      </c>
      <c r="E74">
        <v>0</v>
      </c>
      <c r="F74">
        <f>VLOOKUP(A74,'Parcels by Retailer'!$A$1:$B$89,2,0)</f>
        <v>0</v>
      </c>
      <c r="G74">
        <v>0</v>
      </c>
      <c r="H74">
        <v>0</v>
      </c>
    </row>
    <row r="75" spans="1:8" x14ac:dyDescent="0.25">
      <c r="A75" t="s">
        <v>608</v>
      </c>
      <c r="B75" t="s">
        <v>608</v>
      </c>
      <c r="C75">
        <v>60.334543937961399</v>
      </c>
      <c r="D75">
        <v>274.310160994005</v>
      </c>
      <c r="E75">
        <v>2300</v>
      </c>
      <c r="F75">
        <f>VLOOKUP(A75,'Parcels by Retailer'!$A$1:$B$89,2,0)</f>
        <v>2300</v>
      </c>
      <c r="G75">
        <f t="shared" si="4"/>
        <v>1</v>
      </c>
      <c r="H75">
        <f>D75*G75</f>
        <v>274.310160994005</v>
      </c>
    </row>
    <row r="76" spans="1:8" x14ac:dyDescent="0.25">
      <c r="A76" t="s">
        <v>714</v>
      </c>
      <c r="B76" t="s">
        <v>609</v>
      </c>
      <c r="C76">
        <v>110.303158068396</v>
      </c>
      <c r="D76">
        <v>719.07804125629605</v>
      </c>
      <c r="E76">
        <v>8</v>
      </c>
      <c r="F76">
        <f>VLOOKUP(A76,'Parcels by Retailer'!$A$1:$B$89,2,0)</f>
        <v>2378</v>
      </c>
      <c r="G76">
        <f t="shared" si="4"/>
        <v>3.3641715727502101E-3</v>
      </c>
      <c r="H76">
        <f>D76*G76</f>
        <v>2.419101904983334</v>
      </c>
    </row>
    <row r="77" spans="1:8" x14ac:dyDescent="0.25">
      <c r="A77" t="s">
        <v>714</v>
      </c>
      <c r="B77" t="s">
        <v>610</v>
      </c>
      <c r="C77">
        <v>111.23255480268</v>
      </c>
      <c r="D77">
        <v>738.47661564255395</v>
      </c>
      <c r="E77">
        <v>2243</v>
      </c>
      <c r="F77">
        <f>VLOOKUP(A77,'Parcels by Retailer'!$A$1:$B$89,2,0)</f>
        <v>2378</v>
      </c>
      <c r="G77">
        <f t="shared" si="4"/>
        <v>0.94322960470984019</v>
      </c>
      <c r="H77">
        <f>D77*G77</f>
        <v>696.55300625998677</v>
      </c>
    </row>
    <row r="78" spans="1:8" x14ac:dyDescent="0.25">
      <c r="A78" t="s">
        <v>714</v>
      </c>
      <c r="B78" t="s">
        <v>611</v>
      </c>
      <c r="C78">
        <v>104.902116401729</v>
      </c>
      <c r="D78">
        <v>479.87413269803397</v>
      </c>
      <c r="E78">
        <v>126</v>
      </c>
      <c r="F78">
        <f>VLOOKUP(A78,'Parcels by Retailer'!$A$1:$B$89,2,0)</f>
        <v>2378</v>
      </c>
      <c r="G78">
        <f t="shared" si="4"/>
        <v>5.298570227081581E-2</v>
      </c>
      <c r="H78">
        <f>D78*G78</f>
        <v>25.426467922603987</v>
      </c>
    </row>
    <row r="79" spans="1:8" x14ac:dyDescent="0.25">
      <c r="A79" t="s">
        <v>714</v>
      </c>
      <c r="B79" t="s">
        <v>612</v>
      </c>
      <c r="C79">
        <v>80.908783068396204</v>
      </c>
      <c r="D79">
        <v>593.78009174592705</v>
      </c>
      <c r="E79">
        <v>1</v>
      </c>
      <c r="F79">
        <f>VLOOKUP(A79,'Parcels by Retailer'!$A$1:$B$89,2,0)</f>
        <v>2378</v>
      </c>
      <c r="G79">
        <f t="shared" si="4"/>
        <v>4.2052144659377626E-4</v>
      </c>
      <c r="H79">
        <f>D79*G79</f>
        <v>0.24969726313958243</v>
      </c>
    </row>
    <row r="80" spans="1:8" x14ac:dyDescent="0.25">
      <c r="A80" t="s">
        <v>715</v>
      </c>
      <c r="B80" t="s">
        <v>613</v>
      </c>
      <c r="C80" t="s">
        <v>563</v>
      </c>
      <c r="D80">
        <v>0</v>
      </c>
      <c r="E80">
        <v>0</v>
      </c>
      <c r="F80">
        <f>VLOOKUP(A80,'Parcels by Retailer'!$A$1:$B$89,2,0)</f>
        <v>12</v>
      </c>
      <c r="G80">
        <f t="shared" si="4"/>
        <v>0</v>
      </c>
      <c r="H80">
        <v>0</v>
      </c>
    </row>
    <row r="81" spans="1:8" x14ac:dyDescent="0.25">
      <c r="A81" t="s">
        <v>715</v>
      </c>
      <c r="B81" t="s">
        <v>614</v>
      </c>
      <c r="C81" t="s">
        <v>563</v>
      </c>
      <c r="D81">
        <v>0</v>
      </c>
      <c r="E81">
        <v>0</v>
      </c>
      <c r="F81">
        <f>VLOOKUP(A81,'Parcels by Retailer'!$A$1:$B$89,2,0)</f>
        <v>12</v>
      </c>
      <c r="G81">
        <f t="shared" si="4"/>
        <v>0</v>
      </c>
      <c r="H81">
        <v>0</v>
      </c>
    </row>
    <row r="82" spans="1:8" x14ac:dyDescent="0.25">
      <c r="A82" t="s">
        <v>715</v>
      </c>
      <c r="B82" t="s">
        <v>615</v>
      </c>
      <c r="C82">
        <v>47.867116401729596</v>
      </c>
      <c r="D82">
        <v>194.06103593887499</v>
      </c>
      <c r="E82">
        <v>12</v>
      </c>
      <c r="F82">
        <f>VLOOKUP(A82,'Parcels by Retailer'!$A$1:$B$89,2,0)</f>
        <v>12</v>
      </c>
      <c r="G82">
        <f t="shared" si="4"/>
        <v>1</v>
      </c>
      <c r="H82">
        <f>D82*G82</f>
        <v>194.06103593887499</v>
      </c>
    </row>
    <row r="83" spans="1:8" x14ac:dyDescent="0.25">
      <c r="A83" t="s">
        <v>716</v>
      </c>
      <c r="B83" t="s">
        <v>616</v>
      </c>
      <c r="C83" t="s">
        <v>563</v>
      </c>
      <c r="D83">
        <v>0</v>
      </c>
      <c r="E83">
        <v>0</v>
      </c>
      <c r="F83">
        <f>VLOOKUP(A83,'Parcels by Retailer'!$A$1:$B$89,2,0)</f>
        <v>5101</v>
      </c>
      <c r="G83">
        <f t="shared" si="4"/>
        <v>0</v>
      </c>
      <c r="H83">
        <v>0</v>
      </c>
    </row>
    <row r="84" spans="1:8" x14ac:dyDescent="0.25">
      <c r="A84" t="s">
        <v>716</v>
      </c>
      <c r="B84" t="s">
        <v>617</v>
      </c>
      <c r="C84">
        <v>51.234358671455702</v>
      </c>
      <c r="D84">
        <v>284.95227398546399</v>
      </c>
      <c r="E84">
        <v>5099</v>
      </c>
      <c r="F84">
        <f>VLOOKUP(A84,'Parcels by Retailer'!$A$1:$B$89,2,0)</f>
        <v>5101</v>
      </c>
      <c r="G84">
        <f t="shared" si="4"/>
        <v>0.99960792001568322</v>
      </c>
      <c r="H84">
        <f t="shared" ref="H84:H89" si="5">D84*G84</f>
        <v>284.84054990234876</v>
      </c>
    </row>
    <row r="85" spans="1:8" x14ac:dyDescent="0.25">
      <c r="A85" t="s">
        <v>716</v>
      </c>
      <c r="B85" t="s">
        <v>618</v>
      </c>
      <c r="C85">
        <v>32.413783068396199</v>
      </c>
      <c r="D85">
        <v>186.82939690603399</v>
      </c>
      <c r="E85">
        <v>2</v>
      </c>
      <c r="F85">
        <f>VLOOKUP(A85,'Parcels by Retailer'!$A$1:$B$89,2,0)</f>
        <v>5101</v>
      </c>
      <c r="G85">
        <f t="shared" si="4"/>
        <v>3.9207998431680063E-4</v>
      </c>
      <c r="H85">
        <f t="shared" si="5"/>
        <v>7.3252067008835131E-2</v>
      </c>
    </row>
    <row r="86" spans="1:8" x14ac:dyDescent="0.25">
      <c r="A86" t="s">
        <v>619</v>
      </c>
      <c r="B86" t="s">
        <v>619</v>
      </c>
      <c r="C86">
        <v>45.437228817240097</v>
      </c>
      <c r="D86">
        <v>236.55767836093699</v>
      </c>
      <c r="E86">
        <v>14055</v>
      </c>
      <c r="F86">
        <f>VLOOKUP(A86,'Parcels by Retailer'!$A$1:$B$89,2,0)</f>
        <v>14055</v>
      </c>
      <c r="G86">
        <f t="shared" si="4"/>
        <v>1</v>
      </c>
      <c r="H86">
        <f t="shared" si="5"/>
        <v>236.55767836093699</v>
      </c>
    </row>
    <row r="87" spans="1:8" x14ac:dyDescent="0.25">
      <c r="A87" t="s">
        <v>620</v>
      </c>
      <c r="B87" t="s">
        <v>620</v>
      </c>
      <c r="C87">
        <v>41.352087541700698</v>
      </c>
      <c r="D87">
        <v>180.73508867312199</v>
      </c>
      <c r="E87">
        <v>1386</v>
      </c>
      <c r="F87">
        <f>VLOOKUP(A87,'Parcels by Retailer'!$A$1:$B$89,2,0)</f>
        <v>1386</v>
      </c>
      <c r="G87">
        <f t="shared" si="4"/>
        <v>1</v>
      </c>
      <c r="H87">
        <f t="shared" si="5"/>
        <v>180.73508867312199</v>
      </c>
    </row>
    <row r="88" spans="1:8" x14ac:dyDescent="0.25">
      <c r="A88" t="s">
        <v>717</v>
      </c>
      <c r="B88" t="s">
        <v>90</v>
      </c>
      <c r="C88">
        <v>38.132533068396199</v>
      </c>
      <c r="D88">
        <v>256.66009034185703</v>
      </c>
      <c r="E88">
        <v>4</v>
      </c>
      <c r="F88">
        <f>VLOOKUP(A88,'Parcels by Retailer'!$A$1:$B$89,2,0)</f>
        <v>9355</v>
      </c>
      <c r="G88">
        <f t="shared" si="4"/>
        <v>4.2757883484767506E-4</v>
      </c>
      <c r="H88">
        <f t="shared" si="5"/>
        <v>0.10974242238027025</v>
      </c>
    </row>
    <row r="89" spans="1:8" x14ac:dyDescent="0.25">
      <c r="A89" t="s">
        <v>717</v>
      </c>
      <c r="B89" t="s">
        <v>159</v>
      </c>
      <c r="C89">
        <v>33.178125919428197</v>
      </c>
      <c r="D89">
        <v>170.08852947386299</v>
      </c>
      <c r="E89">
        <v>9351</v>
      </c>
      <c r="F89">
        <f>VLOOKUP(A89,'Parcels by Retailer'!$A$1:$B$89,2,0)</f>
        <v>9355</v>
      </c>
      <c r="G89">
        <f t="shared" si="4"/>
        <v>0.99957242116515232</v>
      </c>
      <c r="H89">
        <f t="shared" si="5"/>
        <v>170.01580321860959</v>
      </c>
    </row>
    <row r="90" spans="1:8" x14ac:dyDescent="0.25">
      <c r="A90" t="s">
        <v>718</v>
      </c>
      <c r="B90" t="s">
        <v>621</v>
      </c>
      <c r="C90" t="s">
        <v>563</v>
      </c>
      <c r="D90">
        <v>0</v>
      </c>
      <c r="E90">
        <v>0</v>
      </c>
      <c r="F90">
        <f>VLOOKUP(A90,'Parcels by Retailer'!$A$1:$B$89,2,0)</f>
        <v>12198</v>
      </c>
      <c r="G90">
        <f t="shared" si="4"/>
        <v>0</v>
      </c>
      <c r="H90">
        <v>0</v>
      </c>
    </row>
    <row r="91" spans="1:8" x14ac:dyDescent="0.25">
      <c r="A91" t="s">
        <v>718</v>
      </c>
      <c r="B91" t="s">
        <v>344</v>
      </c>
      <c r="C91">
        <v>22.347604397125099</v>
      </c>
      <c r="D91">
        <v>151.83180464472201</v>
      </c>
      <c r="E91">
        <v>12162</v>
      </c>
      <c r="F91">
        <f>VLOOKUP(A91,'Parcels by Retailer'!$A$1:$B$89,2,0)</f>
        <v>12198</v>
      </c>
      <c r="G91">
        <f t="shared" si="4"/>
        <v>0.99704869650762418</v>
      </c>
      <c r="H91">
        <f t="shared" ref="H91:H106" si="6">D91*G91</f>
        <v>151.38370290942032</v>
      </c>
    </row>
    <row r="92" spans="1:8" x14ac:dyDescent="0.25">
      <c r="A92" t="s">
        <v>718</v>
      </c>
      <c r="B92" t="s">
        <v>622</v>
      </c>
      <c r="C92">
        <v>-67.219550264936998</v>
      </c>
      <c r="D92">
        <v>112.175566001113</v>
      </c>
      <c r="E92">
        <v>3</v>
      </c>
      <c r="F92">
        <f>VLOOKUP(A92,'Parcels by Retailer'!$A$1:$B$89,2,0)</f>
        <v>12198</v>
      </c>
      <c r="G92">
        <f t="shared" si="4"/>
        <v>2.4594195769798326E-4</v>
      </c>
      <c r="H92">
        <f t="shared" si="6"/>
        <v>2.7588678308193063E-2</v>
      </c>
    </row>
    <row r="93" spans="1:8" x14ac:dyDescent="0.25">
      <c r="A93" t="s">
        <v>718</v>
      </c>
      <c r="B93" t="s">
        <v>623</v>
      </c>
      <c r="C93">
        <v>57.738025492638698</v>
      </c>
      <c r="D93">
        <v>555.25622886739598</v>
      </c>
      <c r="E93">
        <v>33</v>
      </c>
      <c r="F93">
        <f>VLOOKUP(A93,'Parcels by Retailer'!$A$1:$B$89,2,0)</f>
        <v>12198</v>
      </c>
      <c r="G93">
        <f t="shared" si="4"/>
        <v>2.7053615346778162E-3</v>
      </c>
      <c r="H93">
        <f t="shared" si="6"/>
        <v>1.5021688434681151</v>
      </c>
    </row>
    <row r="94" spans="1:8" x14ac:dyDescent="0.25">
      <c r="A94" t="s">
        <v>624</v>
      </c>
      <c r="B94" t="s">
        <v>624</v>
      </c>
      <c r="C94">
        <v>34.948639238215002</v>
      </c>
      <c r="D94">
        <v>251.01325095684001</v>
      </c>
      <c r="E94">
        <v>30244</v>
      </c>
      <c r="F94">
        <f>VLOOKUP(A94,'Parcels by Retailer'!$A$1:$B$89,2,0)</f>
        <v>30244</v>
      </c>
      <c r="G94">
        <f t="shared" si="4"/>
        <v>1</v>
      </c>
      <c r="H94">
        <f t="shared" si="6"/>
        <v>251.01325095684001</v>
      </c>
    </row>
    <row r="95" spans="1:8" x14ac:dyDescent="0.25">
      <c r="A95" t="s">
        <v>719</v>
      </c>
      <c r="B95" t="s">
        <v>625</v>
      </c>
      <c r="C95">
        <v>86.788394252319307</v>
      </c>
      <c r="D95">
        <v>476.77832989541702</v>
      </c>
      <c r="E95">
        <v>6867</v>
      </c>
      <c r="F95">
        <f>VLOOKUP(A95,'Parcels by Retailer'!$A$1:$B$89,2,0)</f>
        <v>28240</v>
      </c>
      <c r="G95">
        <f t="shared" si="4"/>
        <v>0.24316572237960341</v>
      </c>
      <c r="H95">
        <f t="shared" si="6"/>
        <v>115.93614700395995</v>
      </c>
    </row>
    <row r="96" spans="1:8" x14ac:dyDescent="0.25">
      <c r="A96" t="s">
        <v>719</v>
      </c>
      <c r="B96" t="s">
        <v>75</v>
      </c>
      <c r="C96">
        <v>-17.525482682156898</v>
      </c>
      <c r="D96">
        <v>73.135956229320499</v>
      </c>
      <c r="E96">
        <v>8587</v>
      </c>
      <c r="F96">
        <f>VLOOKUP(A96,'Parcels by Retailer'!$A$1:$B$89,2,0)</f>
        <v>28240</v>
      </c>
      <c r="G96">
        <f t="shared" si="4"/>
        <v>0.30407223796033994</v>
      </c>
      <c r="H96">
        <f t="shared" si="6"/>
        <v>22.23861388601895</v>
      </c>
    </row>
    <row r="97" spans="1:8" x14ac:dyDescent="0.25">
      <c r="A97" t="s">
        <v>719</v>
      </c>
      <c r="B97" t="s">
        <v>626</v>
      </c>
      <c r="C97">
        <v>74.790841891925595</v>
      </c>
      <c r="D97">
        <v>326.64781746735002</v>
      </c>
      <c r="E97">
        <v>357</v>
      </c>
      <c r="F97">
        <f>VLOOKUP(A97,'Parcels by Retailer'!$A$1:$B$89,2,0)</f>
        <v>28240</v>
      </c>
      <c r="G97">
        <f t="shared" si="4"/>
        <v>1.2641643059490086E-2</v>
      </c>
      <c r="H97">
        <f t="shared" si="6"/>
        <v>4.1293651145837096</v>
      </c>
    </row>
    <row r="98" spans="1:8" x14ac:dyDescent="0.25">
      <c r="A98" t="s">
        <v>719</v>
      </c>
      <c r="B98" t="s">
        <v>102</v>
      </c>
      <c r="C98">
        <v>23.455619988925999</v>
      </c>
      <c r="D98">
        <v>149.82953875365899</v>
      </c>
      <c r="E98">
        <v>6040</v>
      </c>
      <c r="F98">
        <f>VLOOKUP(A98,'Parcels by Retailer'!$A$1:$B$89,2,0)</f>
        <v>28240</v>
      </c>
      <c r="G98">
        <f t="shared" si="4"/>
        <v>0.21388101983002833</v>
      </c>
      <c r="H98">
        <f t="shared" si="6"/>
        <v>32.045694549295341</v>
      </c>
    </row>
    <row r="99" spans="1:8" x14ac:dyDescent="0.25">
      <c r="A99" t="s">
        <v>719</v>
      </c>
      <c r="B99" t="s">
        <v>99</v>
      </c>
      <c r="C99">
        <v>53.731846145560098</v>
      </c>
      <c r="D99">
        <v>264.81115071937302</v>
      </c>
      <c r="E99">
        <v>6389</v>
      </c>
      <c r="F99">
        <f>VLOOKUP(A99,'Parcels by Retailer'!$A$1:$B$89,2,0)</f>
        <v>28240</v>
      </c>
      <c r="G99">
        <f t="shared" si="4"/>
        <v>0.22623937677053824</v>
      </c>
      <c r="H99">
        <f t="shared" si="6"/>
        <v>59.91070970064002</v>
      </c>
    </row>
    <row r="100" spans="1:8" x14ac:dyDescent="0.25">
      <c r="A100" t="s">
        <v>720</v>
      </c>
      <c r="B100" t="s">
        <v>627</v>
      </c>
      <c r="C100">
        <v>39.841376860569</v>
      </c>
      <c r="D100">
        <v>180.221053984463</v>
      </c>
      <c r="E100">
        <v>7410</v>
      </c>
      <c r="F100">
        <f>VLOOKUP(A100,'Parcels by Retailer'!$A$1:$B$89,2,0)</f>
        <v>100579</v>
      </c>
      <c r="G100">
        <f t="shared" si="4"/>
        <v>7.3673430835462669E-2</v>
      </c>
      <c r="H100">
        <f t="shared" si="6"/>
        <v>13.277503355818519</v>
      </c>
    </row>
    <row r="101" spans="1:8" x14ac:dyDescent="0.25">
      <c r="A101" t="s">
        <v>720</v>
      </c>
      <c r="B101" t="s">
        <v>628</v>
      </c>
      <c r="C101">
        <v>46.753778343986802</v>
      </c>
      <c r="D101">
        <v>206.15971471643601</v>
      </c>
      <c r="E101">
        <v>6350</v>
      </c>
      <c r="F101">
        <f>VLOOKUP(A101,'Parcels by Retailer'!$A$1:$B$89,2,0)</f>
        <v>100579</v>
      </c>
      <c r="G101">
        <f t="shared" si="4"/>
        <v>6.3134451525666394E-2</v>
      </c>
      <c r="H101">
        <f t="shared" si="6"/>
        <v>13.015780515310043</v>
      </c>
    </row>
    <row r="102" spans="1:8" x14ac:dyDescent="0.25">
      <c r="A102" t="s">
        <v>720</v>
      </c>
      <c r="B102" t="s">
        <v>629</v>
      </c>
      <c r="C102">
        <v>56.660968148416899</v>
      </c>
      <c r="D102">
        <v>255.674371263289</v>
      </c>
      <c r="E102">
        <v>30992</v>
      </c>
      <c r="F102">
        <f>VLOOKUP(A102,'Parcels by Retailer'!$A$1:$B$89,2,0)</f>
        <v>100579</v>
      </c>
      <c r="G102">
        <f t="shared" si="4"/>
        <v>0.30813589317849649</v>
      </c>
      <c r="H102">
        <f t="shared" si="6"/>
        <v>78.782450752064079</v>
      </c>
    </row>
    <row r="103" spans="1:8" x14ac:dyDescent="0.25">
      <c r="A103" t="s">
        <v>720</v>
      </c>
      <c r="B103" t="s">
        <v>630</v>
      </c>
      <c r="C103">
        <v>152.644716686918</v>
      </c>
      <c r="D103">
        <v>655.88711678809102</v>
      </c>
      <c r="E103">
        <v>26649</v>
      </c>
      <c r="F103">
        <f>VLOOKUP(A103,'Parcels by Retailer'!$A$1:$B$89,2,0)</f>
        <v>100579</v>
      </c>
      <c r="G103">
        <f t="shared" si="4"/>
        <v>0.26495590530826513</v>
      </c>
      <c r="H103">
        <f t="shared" si="6"/>
        <v>173.78116480861647</v>
      </c>
    </row>
    <row r="104" spans="1:8" x14ac:dyDescent="0.25">
      <c r="A104" t="s">
        <v>720</v>
      </c>
      <c r="B104" t="s">
        <v>631</v>
      </c>
      <c r="C104">
        <v>-84.233466931603701</v>
      </c>
      <c r="D104">
        <v>-115.54394003755699</v>
      </c>
      <c r="E104">
        <v>40</v>
      </c>
      <c r="F104">
        <f>VLOOKUP(A104,'Parcels by Retailer'!$A$1:$B$89,2,0)</f>
        <v>100579</v>
      </c>
      <c r="G104">
        <f t="shared" si="4"/>
        <v>3.9769733244514262E-4</v>
      </c>
      <c r="H104">
        <f t="shared" si="6"/>
        <v>-4.595151673313793E-2</v>
      </c>
    </row>
    <row r="105" spans="1:8" x14ac:dyDescent="0.25">
      <c r="A105" t="s">
        <v>720</v>
      </c>
      <c r="B105" t="s">
        <v>65</v>
      </c>
      <c r="C105">
        <v>26.722555784738301</v>
      </c>
      <c r="D105">
        <v>174.39436318711901</v>
      </c>
      <c r="E105">
        <v>29109</v>
      </c>
      <c r="F105">
        <f>VLOOKUP(A105,'Parcels by Retailer'!$A$1:$B$89,2,0)</f>
        <v>100579</v>
      </c>
      <c r="G105">
        <f t="shared" si="4"/>
        <v>0.28941429125364143</v>
      </c>
      <c r="H105">
        <f t="shared" si="6"/>
        <v>50.472221020430183</v>
      </c>
    </row>
    <row r="106" spans="1:8" x14ac:dyDescent="0.25">
      <c r="A106" t="s">
        <v>720</v>
      </c>
      <c r="B106" t="s">
        <v>70</v>
      </c>
      <c r="C106">
        <v>-16.775354862638199</v>
      </c>
      <c r="D106">
        <v>61.774074095716202</v>
      </c>
      <c r="E106">
        <v>29</v>
      </c>
      <c r="F106">
        <f>VLOOKUP(A106,'Parcels by Retailer'!$A$1:$B$89,2,0)</f>
        <v>100579</v>
      </c>
      <c r="G106">
        <f t="shared" si="4"/>
        <v>2.8833056602272842E-4</v>
      </c>
      <c r="H106">
        <f t="shared" si="6"/>
        <v>1.7811353749547818E-2</v>
      </c>
    </row>
    <row r="107" spans="1:8" x14ac:dyDescent="0.25">
      <c r="A107" t="s">
        <v>720</v>
      </c>
      <c r="B107" t="s">
        <v>632</v>
      </c>
      <c r="C107" t="s">
        <v>563</v>
      </c>
      <c r="D107">
        <v>0</v>
      </c>
      <c r="E107">
        <v>0</v>
      </c>
      <c r="F107">
        <f>VLOOKUP(A107,'Parcels by Retailer'!$A$1:$B$89,2,0)</f>
        <v>100579</v>
      </c>
      <c r="G107">
        <f t="shared" si="4"/>
        <v>0</v>
      </c>
      <c r="H107">
        <v>0</v>
      </c>
    </row>
    <row r="108" spans="1:8" x14ac:dyDescent="0.25">
      <c r="A108" t="s">
        <v>720</v>
      </c>
      <c r="B108" t="s">
        <v>633</v>
      </c>
      <c r="C108" t="s">
        <v>563</v>
      </c>
      <c r="D108">
        <v>0</v>
      </c>
      <c r="E108">
        <v>0</v>
      </c>
      <c r="F108">
        <f>VLOOKUP(A108,'Parcels by Retailer'!$A$1:$B$89,2,0)</f>
        <v>100579</v>
      </c>
      <c r="G108">
        <f t="shared" si="4"/>
        <v>0</v>
      </c>
      <c r="H108">
        <v>0</v>
      </c>
    </row>
    <row r="109" spans="1:8" x14ac:dyDescent="0.25">
      <c r="A109" t="s">
        <v>720</v>
      </c>
      <c r="B109" t="s">
        <v>634</v>
      </c>
      <c r="C109" t="s">
        <v>563</v>
      </c>
      <c r="D109">
        <v>0</v>
      </c>
      <c r="E109">
        <v>0</v>
      </c>
      <c r="F109">
        <f>VLOOKUP(A109,'Parcels by Retailer'!$A$1:$B$89,2,0)</f>
        <v>100579</v>
      </c>
      <c r="G109">
        <f t="shared" si="4"/>
        <v>0</v>
      </c>
      <c r="H109">
        <v>0</v>
      </c>
    </row>
    <row r="110" spans="1:8" x14ac:dyDescent="0.25">
      <c r="A110" t="s">
        <v>720</v>
      </c>
      <c r="B110" t="s">
        <v>635</v>
      </c>
      <c r="C110" t="s">
        <v>563</v>
      </c>
      <c r="D110">
        <v>0</v>
      </c>
      <c r="E110">
        <v>0</v>
      </c>
      <c r="F110">
        <f>VLOOKUP(A110,'Parcels by Retailer'!$A$1:$B$89,2,0)</f>
        <v>100579</v>
      </c>
      <c r="G110">
        <f t="shared" si="4"/>
        <v>0</v>
      </c>
      <c r="H110">
        <v>0</v>
      </c>
    </row>
    <row r="111" spans="1:8" x14ac:dyDescent="0.25">
      <c r="A111" t="s">
        <v>720</v>
      </c>
      <c r="B111" t="s">
        <v>636</v>
      </c>
      <c r="C111" t="s">
        <v>563</v>
      </c>
      <c r="D111">
        <v>0</v>
      </c>
      <c r="E111">
        <v>0</v>
      </c>
      <c r="F111">
        <f>VLOOKUP(A111,'Parcels by Retailer'!$A$1:$B$89,2,0)</f>
        <v>100579</v>
      </c>
      <c r="G111">
        <f t="shared" si="4"/>
        <v>0</v>
      </c>
      <c r="H111">
        <v>0</v>
      </c>
    </row>
    <row r="112" spans="1:8" x14ac:dyDescent="0.25">
      <c r="A112" t="s">
        <v>720</v>
      </c>
      <c r="B112" t="s">
        <v>637</v>
      </c>
      <c r="C112" t="s">
        <v>563</v>
      </c>
      <c r="D112">
        <v>0</v>
      </c>
      <c r="E112">
        <v>0</v>
      </c>
      <c r="F112">
        <f>VLOOKUP(A112,'Parcels by Retailer'!$A$1:$B$89,2,0)</f>
        <v>100579</v>
      </c>
      <c r="G112">
        <f t="shared" si="4"/>
        <v>0</v>
      </c>
      <c r="H112">
        <v>0</v>
      </c>
    </row>
    <row r="113" spans="1:8" x14ac:dyDescent="0.25">
      <c r="A113" t="s">
        <v>638</v>
      </c>
      <c r="B113" t="s">
        <v>638</v>
      </c>
      <c r="C113">
        <v>54.728859051709698</v>
      </c>
      <c r="D113">
        <v>254.309453565659</v>
      </c>
      <c r="E113">
        <v>3356</v>
      </c>
      <c r="F113">
        <f>VLOOKUP(A113,'Parcels by Retailer'!$A$1:$B$89,2,0)</f>
        <v>3356</v>
      </c>
      <c r="G113">
        <f t="shared" si="4"/>
        <v>1</v>
      </c>
      <c r="H113">
        <f t="shared" ref="H113:H118" si="7">D113*G113</f>
        <v>254.309453565659</v>
      </c>
    </row>
    <row r="114" spans="1:8" x14ac:dyDescent="0.25">
      <c r="A114" t="s">
        <v>721</v>
      </c>
      <c r="B114" t="s">
        <v>639</v>
      </c>
      <c r="C114">
        <v>27.718825308696601</v>
      </c>
      <c r="D114">
        <v>164.31078680970001</v>
      </c>
      <c r="E114">
        <v>3196</v>
      </c>
      <c r="F114">
        <f>VLOOKUP(A114,'Parcels by Retailer'!$A$1:$B$89,2,0)</f>
        <v>107283</v>
      </c>
      <c r="G114">
        <f t="shared" si="4"/>
        <v>2.9790367532600691E-2</v>
      </c>
      <c r="H114">
        <f t="shared" si="7"/>
        <v>4.8948787286317605</v>
      </c>
    </row>
    <row r="115" spans="1:8" x14ac:dyDescent="0.25">
      <c r="A115" t="s">
        <v>721</v>
      </c>
      <c r="B115" t="s">
        <v>640</v>
      </c>
      <c r="C115">
        <v>7.7660758860758197</v>
      </c>
      <c r="D115">
        <v>167.524546055824</v>
      </c>
      <c r="E115">
        <v>5973</v>
      </c>
      <c r="F115">
        <f>VLOOKUP(A115,'Parcels by Retailer'!$A$1:$B$89,2,0)</f>
        <v>107283</v>
      </c>
      <c r="G115">
        <f t="shared" si="4"/>
        <v>5.56751768686558E-2</v>
      </c>
      <c r="H115">
        <f t="shared" si="7"/>
        <v>9.3269587314992766</v>
      </c>
    </row>
    <row r="116" spans="1:8" x14ac:dyDescent="0.25">
      <c r="A116" t="s">
        <v>721</v>
      </c>
      <c r="B116" t="s">
        <v>641</v>
      </c>
      <c r="C116">
        <v>46.453698103490403</v>
      </c>
      <c r="D116">
        <v>196.47390416178999</v>
      </c>
      <c r="E116">
        <v>2707</v>
      </c>
      <c r="F116">
        <f>VLOOKUP(A116,'Parcels by Retailer'!$A$1:$B$89,2,0)</f>
        <v>107283</v>
      </c>
      <c r="G116">
        <f t="shared" si="4"/>
        <v>2.5232329446417418E-2</v>
      </c>
      <c r="H116">
        <f t="shared" si="7"/>
        <v>4.9574942774341269</v>
      </c>
    </row>
    <row r="117" spans="1:8" x14ac:dyDescent="0.25">
      <c r="A117" t="s">
        <v>721</v>
      </c>
      <c r="B117" t="s">
        <v>183</v>
      </c>
      <c r="C117">
        <v>38.6750371309545</v>
      </c>
      <c r="D117">
        <v>194.33637940646199</v>
      </c>
      <c r="E117">
        <v>48307</v>
      </c>
      <c r="F117">
        <f>VLOOKUP(A117,'Parcels by Retailer'!$A$1:$B$89,2,0)</f>
        <v>107283</v>
      </c>
      <c r="G117">
        <f t="shared" si="4"/>
        <v>0.45027637183896796</v>
      </c>
      <c r="H117">
        <f t="shared" si="7"/>
        <v>87.505079835462837</v>
      </c>
    </row>
    <row r="118" spans="1:8" x14ac:dyDescent="0.25">
      <c r="A118" t="s">
        <v>721</v>
      </c>
      <c r="B118" t="s">
        <v>642</v>
      </c>
      <c r="C118">
        <v>28.576079871430601</v>
      </c>
      <c r="D118">
        <v>193.326577095451</v>
      </c>
      <c r="E118">
        <v>7382</v>
      </c>
      <c r="F118">
        <f>VLOOKUP(A118,'Parcels by Retailer'!$A$1:$B$89,2,0)</f>
        <v>107283</v>
      </c>
      <c r="G118">
        <f t="shared" si="4"/>
        <v>6.8808664932934388E-2</v>
      </c>
      <c r="H118">
        <f t="shared" si="7"/>
        <v>13.302543665991996</v>
      </c>
    </row>
    <row r="119" spans="1:8" x14ac:dyDescent="0.25">
      <c r="A119" t="s">
        <v>721</v>
      </c>
      <c r="B119" t="s">
        <v>643</v>
      </c>
      <c r="C119" t="s">
        <v>563</v>
      </c>
      <c r="D119">
        <v>0</v>
      </c>
      <c r="E119">
        <v>0</v>
      </c>
      <c r="F119">
        <f>VLOOKUP(A119,'Parcels by Retailer'!$A$1:$B$89,2,0)</f>
        <v>107283</v>
      </c>
      <c r="G119">
        <f t="shared" si="4"/>
        <v>0</v>
      </c>
      <c r="H119">
        <v>0</v>
      </c>
    </row>
    <row r="120" spans="1:8" x14ac:dyDescent="0.25">
      <c r="A120" t="s">
        <v>721</v>
      </c>
      <c r="B120" t="s">
        <v>644</v>
      </c>
      <c r="C120">
        <v>50.544018917452803</v>
      </c>
      <c r="D120">
        <v>204.227712263249</v>
      </c>
      <c r="E120">
        <v>1484</v>
      </c>
      <c r="F120">
        <f>VLOOKUP(A120,'Parcels by Retailer'!$A$1:$B$89,2,0)</f>
        <v>107283</v>
      </c>
      <c r="G120">
        <f t="shared" si="4"/>
        <v>1.3832573660318969E-2</v>
      </c>
      <c r="H120">
        <f>D120*G120</f>
        <v>2.8249948733598194</v>
      </c>
    </row>
    <row r="121" spans="1:8" x14ac:dyDescent="0.25">
      <c r="A121" t="s">
        <v>721</v>
      </c>
      <c r="B121" t="s">
        <v>645</v>
      </c>
      <c r="C121">
        <v>19.6016965996591</v>
      </c>
      <c r="D121">
        <v>178.42256804101501</v>
      </c>
      <c r="E121">
        <v>7309</v>
      </c>
      <c r="F121">
        <f>VLOOKUP(A121,'Parcels by Retailer'!$A$1:$B$89,2,0)</f>
        <v>107283</v>
      </c>
      <c r="G121">
        <f t="shared" si="4"/>
        <v>6.8128221619455087E-2</v>
      </c>
      <c r="H121">
        <f>D121*G121</f>
        <v>12.155612257410576</v>
      </c>
    </row>
    <row r="122" spans="1:8" x14ac:dyDescent="0.25">
      <c r="A122" t="s">
        <v>721</v>
      </c>
      <c r="B122" t="s">
        <v>646</v>
      </c>
      <c r="C122">
        <v>71.442257722774102</v>
      </c>
      <c r="D122">
        <v>563.16260011696295</v>
      </c>
      <c r="E122">
        <v>3255</v>
      </c>
      <c r="F122">
        <f>VLOOKUP(A122,'Parcels by Retailer'!$A$1:$B$89,2,0)</f>
        <v>107283</v>
      </c>
      <c r="G122">
        <f t="shared" si="4"/>
        <v>3.0340314868152456E-2</v>
      </c>
      <c r="H122">
        <f>D122*G122</f>
        <v>17.086530609516089</v>
      </c>
    </row>
    <row r="123" spans="1:8" x14ac:dyDescent="0.25">
      <c r="A123" t="s">
        <v>721</v>
      </c>
      <c r="B123" t="s">
        <v>647</v>
      </c>
      <c r="C123" t="s">
        <v>563</v>
      </c>
      <c r="D123">
        <v>0</v>
      </c>
      <c r="E123">
        <v>0</v>
      </c>
      <c r="F123">
        <f>VLOOKUP(A123,'Parcels by Retailer'!$A$1:$B$89,2,0)</f>
        <v>107283</v>
      </c>
      <c r="G123">
        <f t="shared" si="4"/>
        <v>0</v>
      </c>
      <c r="H123">
        <v>0</v>
      </c>
    </row>
    <row r="124" spans="1:8" x14ac:dyDescent="0.25">
      <c r="A124" t="s">
        <v>721</v>
      </c>
      <c r="B124" t="s">
        <v>648</v>
      </c>
      <c r="C124">
        <v>48.451366765630603</v>
      </c>
      <c r="D124">
        <v>227.87579656503399</v>
      </c>
      <c r="E124">
        <v>2748</v>
      </c>
      <c r="F124">
        <f>VLOOKUP(A124,'Parcels by Retailer'!$A$1:$B$89,2,0)</f>
        <v>107283</v>
      </c>
      <c r="G124">
        <f t="shared" si="4"/>
        <v>2.5614496238919492E-2</v>
      </c>
      <c r="H124">
        <f t="shared" ref="H124:H164" si="8">D124*G124</f>
        <v>5.8369237340558469</v>
      </c>
    </row>
    <row r="125" spans="1:8" x14ac:dyDescent="0.25">
      <c r="A125" t="s">
        <v>721</v>
      </c>
      <c r="B125" t="s">
        <v>649</v>
      </c>
      <c r="C125">
        <v>-15.018744404131199</v>
      </c>
      <c r="D125">
        <v>115.178002127864</v>
      </c>
      <c r="E125">
        <v>91</v>
      </c>
      <c r="F125">
        <f>VLOOKUP(A125,'Parcels by Retailer'!$A$1:$B$89,2,0)</f>
        <v>107283</v>
      </c>
      <c r="G125">
        <f t="shared" si="4"/>
        <v>8.482238565289934E-4</v>
      </c>
      <c r="H125">
        <f t="shared" si="8"/>
        <v>9.7696729152201414E-2</v>
      </c>
    </row>
    <row r="126" spans="1:8" x14ac:dyDescent="0.25">
      <c r="A126" t="s">
        <v>721</v>
      </c>
      <c r="B126" t="s">
        <v>144</v>
      </c>
      <c r="C126">
        <v>-27.889356315843902</v>
      </c>
      <c r="D126">
        <v>68.485561191341702</v>
      </c>
      <c r="E126">
        <v>13122</v>
      </c>
      <c r="F126">
        <f>VLOOKUP(A126,'Parcels by Retailer'!$A$1:$B$89,2,0)</f>
        <v>107283</v>
      </c>
      <c r="G126">
        <f t="shared" si="4"/>
        <v>0.12231201588322474</v>
      </c>
      <c r="H126">
        <f t="shared" si="8"/>
        <v>8.3766070482069459</v>
      </c>
    </row>
    <row r="127" spans="1:8" x14ac:dyDescent="0.25">
      <c r="A127" t="s">
        <v>721</v>
      </c>
      <c r="B127" t="s">
        <v>650</v>
      </c>
      <c r="C127">
        <v>50.442140551524403</v>
      </c>
      <c r="D127">
        <v>292.77967150842198</v>
      </c>
      <c r="E127">
        <v>10076</v>
      </c>
      <c r="F127">
        <f>VLOOKUP(A127,'Parcels by Retailer'!$A$1:$B$89,2,0)</f>
        <v>107283</v>
      </c>
      <c r="G127">
        <f t="shared" si="4"/>
        <v>9.3919819542704813E-2</v>
      </c>
      <c r="H127">
        <f t="shared" si="8"/>
        <v>27.497813913843387</v>
      </c>
    </row>
    <row r="128" spans="1:8" x14ac:dyDescent="0.25">
      <c r="A128" t="s">
        <v>721</v>
      </c>
      <c r="B128" t="s">
        <v>651</v>
      </c>
      <c r="C128">
        <v>41.466287661170298</v>
      </c>
      <c r="D128">
        <v>185.85858597085999</v>
      </c>
      <c r="E128">
        <v>1633</v>
      </c>
      <c r="F128">
        <f>VLOOKUP(A128,'Parcels by Retailer'!$A$1:$B$89,2,0)</f>
        <v>107283</v>
      </c>
      <c r="G128">
        <f t="shared" si="4"/>
        <v>1.5221423711119189E-2</v>
      </c>
      <c r="H128">
        <f t="shared" si="8"/>
        <v>2.8290322874119327</v>
      </c>
    </row>
    <row r="129" spans="1:8" x14ac:dyDescent="0.25">
      <c r="A129" t="s">
        <v>722</v>
      </c>
      <c r="B129" t="s">
        <v>149</v>
      </c>
      <c r="C129">
        <v>198.09611640172901</v>
      </c>
      <c r="D129">
        <v>954.29775428644496</v>
      </c>
      <c r="E129">
        <v>10980</v>
      </c>
      <c r="F129">
        <f>VLOOKUP(A129,'Parcels by Retailer'!$A$1:$B$89,2,0)</f>
        <v>42369</v>
      </c>
      <c r="G129">
        <f t="shared" si="4"/>
        <v>0.25915173829922822</v>
      </c>
      <c r="H129">
        <f t="shared" si="8"/>
        <v>247.30792187838199</v>
      </c>
    </row>
    <row r="130" spans="1:8" x14ac:dyDescent="0.25">
      <c r="A130" t="s">
        <v>722</v>
      </c>
      <c r="B130" t="s">
        <v>167</v>
      </c>
      <c r="C130">
        <v>88.933579122218703</v>
      </c>
      <c r="D130">
        <v>572.32432585751701</v>
      </c>
      <c r="E130">
        <v>16573</v>
      </c>
      <c r="F130">
        <f>VLOOKUP(A130,'Parcels by Retailer'!$A$1:$B$89,2,0)</f>
        <v>42369</v>
      </c>
      <c r="G130">
        <f t="shared" si="4"/>
        <v>0.39115863013051994</v>
      </c>
      <c r="H130">
        <f t="shared" si="8"/>
        <v>223.86959929279968</v>
      </c>
    </row>
    <row r="131" spans="1:8" x14ac:dyDescent="0.25">
      <c r="A131" t="s">
        <v>722</v>
      </c>
      <c r="B131" t="s">
        <v>155</v>
      </c>
      <c r="C131">
        <v>44.624925575741997</v>
      </c>
      <c r="D131">
        <v>209.859488716881</v>
      </c>
      <c r="E131">
        <v>10210</v>
      </c>
      <c r="F131">
        <f>VLOOKUP(A131,'Parcels by Retailer'!$A$1:$B$89,2,0)</f>
        <v>42369</v>
      </c>
      <c r="G131">
        <f t="shared" ref="G131:G181" si="9">E131/F131</f>
        <v>0.240978073591541</v>
      </c>
      <c r="H131">
        <f t="shared" si="8"/>
        <v>50.571535315899716</v>
      </c>
    </row>
    <row r="132" spans="1:8" x14ac:dyDescent="0.25">
      <c r="A132" t="s">
        <v>722</v>
      </c>
      <c r="B132" t="s">
        <v>652</v>
      </c>
      <c r="C132">
        <v>25.610084631574701</v>
      </c>
      <c r="D132">
        <v>143.64621797370501</v>
      </c>
      <c r="E132">
        <v>4606</v>
      </c>
      <c r="F132">
        <f>VLOOKUP(A132,'Parcels by Retailer'!$A$1:$B$89,2,0)</f>
        <v>42369</v>
      </c>
      <c r="G132">
        <f t="shared" si="9"/>
        <v>0.10871155797871085</v>
      </c>
      <c r="H132">
        <f t="shared" si="8"/>
        <v>15.616004153670968</v>
      </c>
    </row>
    <row r="133" spans="1:8" x14ac:dyDescent="0.25">
      <c r="A133" t="s">
        <v>723</v>
      </c>
      <c r="B133" t="s">
        <v>653</v>
      </c>
      <c r="C133">
        <v>49.188783068396198</v>
      </c>
      <c r="D133">
        <v>191.28510428936201</v>
      </c>
      <c r="E133">
        <v>65</v>
      </c>
      <c r="F133">
        <f>VLOOKUP(A133,'Parcels by Retailer'!$A$1:$B$89,2,0)</f>
        <v>29686</v>
      </c>
      <c r="G133">
        <f t="shared" si="9"/>
        <v>2.1895843158391162E-3</v>
      </c>
      <c r="H133">
        <f t="shared" si="8"/>
        <v>0.4188348642056367</v>
      </c>
    </row>
    <row r="134" spans="1:8" x14ac:dyDescent="0.25">
      <c r="A134" t="s">
        <v>723</v>
      </c>
      <c r="B134" t="s">
        <v>654</v>
      </c>
      <c r="C134">
        <v>45.613987694730703</v>
      </c>
      <c r="D134">
        <v>192.70698239912301</v>
      </c>
      <c r="E134">
        <v>5620</v>
      </c>
      <c r="F134">
        <f>VLOOKUP(A134,'Parcels by Retailer'!$A$1:$B$89,2,0)</f>
        <v>29686</v>
      </c>
      <c r="G134">
        <f t="shared" si="9"/>
        <v>0.18931482853870513</v>
      </c>
      <c r="H134">
        <f t="shared" si="8"/>
        <v>36.482289331101242</v>
      </c>
    </row>
    <row r="135" spans="1:8" x14ac:dyDescent="0.25">
      <c r="A135" t="s">
        <v>723</v>
      </c>
      <c r="B135" t="s">
        <v>655</v>
      </c>
      <c r="C135">
        <v>-23.0547248855258</v>
      </c>
      <c r="D135">
        <v>54.815880818850196</v>
      </c>
      <c r="E135">
        <v>1823</v>
      </c>
      <c r="F135">
        <f>VLOOKUP(A135,'Parcels by Retailer'!$A$1:$B$89,2,0)</f>
        <v>29686</v>
      </c>
      <c r="G135">
        <f t="shared" si="9"/>
        <v>6.1409418581149365E-2</v>
      </c>
      <c r="H135">
        <f t="shared" si="8"/>
        <v>3.3662113700991685</v>
      </c>
    </row>
    <row r="136" spans="1:8" x14ac:dyDescent="0.25">
      <c r="A136" t="s">
        <v>723</v>
      </c>
      <c r="B136" t="s">
        <v>656</v>
      </c>
      <c r="C136">
        <v>2.6457830683962702</v>
      </c>
      <c r="D136">
        <v>79.859395517870894</v>
      </c>
      <c r="E136">
        <v>5</v>
      </c>
      <c r="F136">
        <f>VLOOKUP(A136,'Parcels by Retailer'!$A$1:$B$89,2,0)</f>
        <v>29686</v>
      </c>
      <c r="G136">
        <f t="shared" si="9"/>
        <v>1.6842956275685508E-4</v>
      </c>
      <c r="H136">
        <f t="shared" si="8"/>
        <v>1.3450683069101747E-2</v>
      </c>
    </row>
    <row r="137" spans="1:8" x14ac:dyDescent="0.25">
      <c r="A137" t="s">
        <v>723</v>
      </c>
      <c r="B137" t="s">
        <v>657</v>
      </c>
      <c r="C137">
        <v>-0.379228979796499</v>
      </c>
      <c r="D137">
        <v>104.258985717624</v>
      </c>
      <c r="E137">
        <v>4316</v>
      </c>
      <c r="F137">
        <f>VLOOKUP(A137,'Parcels by Retailer'!$A$1:$B$89,2,0)</f>
        <v>29686</v>
      </c>
      <c r="G137">
        <f t="shared" si="9"/>
        <v>0.14538839857171731</v>
      </c>
      <c r="H137">
        <f t="shared" si="8"/>
        <v>15.158046970196901</v>
      </c>
    </row>
    <row r="138" spans="1:8" x14ac:dyDescent="0.25">
      <c r="A138" t="s">
        <v>723</v>
      </c>
      <c r="B138" t="s">
        <v>254</v>
      </c>
      <c r="C138">
        <v>46.584455073772297</v>
      </c>
      <c r="D138">
        <v>215.59389668004201</v>
      </c>
      <c r="E138">
        <v>17857</v>
      </c>
      <c r="F138">
        <f>VLOOKUP(A138,'Parcels by Retailer'!$A$1:$B$89,2,0)</f>
        <v>29686</v>
      </c>
      <c r="G138">
        <f t="shared" si="9"/>
        <v>0.60152934042983219</v>
      </c>
      <c r="H138">
        <f t="shared" si="8"/>
        <v>129.68605447064306</v>
      </c>
    </row>
    <row r="139" spans="1:8" x14ac:dyDescent="0.25">
      <c r="A139" t="s">
        <v>724</v>
      </c>
      <c r="B139" t="s">
        <v>299</v>
      </c>
      <c r="C139">
        <v>23.700447270968301</v>
      </c>
      <c r="D139">
        <v>200.08939170200699</v>
      </c>
      <c r="E139">
        <v>42612</v>
      </c>
      <c r="F139">
        <f>VLOOKUP(A139,'Parcels by Retailer'!$A$1:$B$89,2,0)</f>
        <v>50196</v>
      </c>
      <c r="G139">
        <f t="shared" si="9"/>
        <v>0.84891226392541241</v>
      </c>
      <c r="H139">
        <f t="shared" si="8"/>
        <v>169.85833849720939</v>
      </c>
    </row>
    <row r="140" spans="1:8" x14ac:dyDescent="0.25">
      <c r="A140" t="s">
        <v>724</v>
      </c>
      <c r="B140" t="s">
        <v>658</v>
      </c>
      <c r="C140">
        <v>23.9715257584547</v>
      </c>
      <c r="D140">
        <v>121.446906982942</v>
      </c>
      <c r="E140">
        <v>855</v>
      </c>
      <c r="F140">
        <f>VLOOKUP(A140,'Parcels by Retailer'!$A$1:$B$89,2,0)</f>
        <v>50196</v>
      </c>
      <c r="G140">
        <f t="shared" si="9"/>
        <v>1.7033229739421469E-2</v>
      </c>
      <c r="H140">
        <f t="shared" si="8"/>
        <v>2.0686330677826006</v>
      </c>
    </row>
    <row r="141" spans="1:8" x14ac:dyDescent="0.25">
      <c r="A141" t="s">
        <v>724</v>
      </c>
      <c r="B141" t="s">
        <v>659</v>
      </c>
      <c r="C141">
        <v>44.885332332774297</v>
      </c>
      <c r="D141">
        <v>198.88186331341899</v>
      </c>
      <c r="E141">
        <v>6729</v>
      </c>
      <c r="F141">
        <f>VLOOKUP(A141,'Parcels by Retailer'!$A$1:$B$89,2,0)</f>
        <v>50196</v>
      </c>
      <c r="G141">
        <f t="shared" si="9"/>
        <v>0.13405450633516616</v>
      </c>
      <c r="H141">
        <f t="shared" si="8"/>
        <v>26.661010005498376</v>
      </c>
    </row>
    <row r="142" spans="1:8" x14ac:dyDescent="0.25">
      <c r="A142" t="s">
        <v>725</v>
      </c>
      <c r="B142" t="s">
        <v>660</v>
      </c>
      <c r="C142">
        <v>40.049545990861397</v>
      </c>
      <c r="D142">
        <v>200.82444823075099</v>
      </c>
      <c r="E142">
        <v>34204</v>
      </c>
      <c r="F142">
        <f>VLOOKUP(A142,'Parcels by Retailer'!$A$1:$B$89,2,0)</f>
        <v>76705</v>
      </c>
      <c r="G142">
        <f t="shared" si="9"/>
        <v>0.44591617234860831</v>
      </c>
      <c r="H142">
        <f t="shared" si="8"/>
        <v>89.550869269077722</v>
      </c>
    </row>
    <row r="143" spans="1:8" x14ac:dyDescent="0.25">
      <c r="A143" t="s">
        <v>725</v>
      </c>
      <c r="B143" t="s">
        <v>661</v>
      </c>
      <c r="C143">
        <v>170.83577380913701</v>
      </c>
      <c r="D143">
        <v>783.45318676276599</v>
      </c>
      <c r="E143">
        <v>540</v>
      </c>
      <c r="F143">
        <f>VLOOKUP(A143,'Parcels by Retailer'!$A$1:$B$89,2,0)</f>
        <v>76705</v>
      </c>
      <c r="G143">
        <f t="shared" si="9"/>
        <v>7.0399582817287009E-3</v>
      </c>
      <c r="H143">
        <f t="shared" si="8"/>
        <v>5.5154777504972774</v>
      </c>
    </row>
    <row r="144" spans="1:8" x14ac:dyDescent="0.25">
      <c r="A144" t="s">
        <v>725</v>
      </c>
      <c r="B144" t="s">
        <v>662</v>
      </c>
      <c r="C144">
        <v>52.914273865942199</v>
      </c>
      <c r="D144">
        <v>312.93038613313797</v>
      </c>
      <c r="E144">
        <v>1467</v>
      </c>
      <c r="F144">
        <f>VLOOKUP(A144,'Parcels by Retailer'!$A$1:$B$89,2,0)</f>
        <v>76705</v>
      </c>
      <c r="G144">
        <f t="shared" si="9"/>
        <v>1.9125219998696305E-2</v>
      </c>
      <c r="H144">
        <f t="shared" si="8"/>
        <v>5.9848624790732474</v>
      </c>
    </row>
    <row r="145" spans="1:8" x14ac:dyDescent="0.25">
      <c r="A145" t="s">
        <v>725</v>
      </c>
      <c r="B145" t="s">
        <v>663</v>
      </c>
      <c r="C145">
        <v>28.145942785154698</v>
      </c>
      <c r="D145">
        <v>176.87067129438199</v>
      </c>
      <c r="E145">
        <v>5084</v>
      </c>
      <c r="F145">
        <f>VLOOKUP(A145,'Parcels by Retailer'!$A$1:$B$89,2,0)</f>
        <v>76705</v>
      </c>
      <c r="G145">
        <f t="shared" si="9"/>
        <v>6.6279903526497624E-2</v>
      </c>
      <c r="H145">
        <f t="shared" si="8"/>
        <v>11.722971030058511</v>
      </c>
    </row>
    <row r="146" spans="1:8" x14ac:dyDescent="0.25">
      <c r="A146" t="s">
        <v>725</v>
      </c>
      <c r="B146" t="s">
        <v>339</v>
      </c>
      <c r="C146">
        <v>77.986562650435204</v>
      </c>
      <c r="D146">
        <v>418.72142342796297</v>
      </c>
      <c r="E146">
        <v>35410</v>
      </c>
      <c r="F146">
        <f>VLOOKUP(A146,'Parcels by Retailer'!$A$1:$B$89,2,0)</f>
        <v>76705</v>
      </c>
      <c r="G146">
        <f t="shared" si="9"/>
        <v>0.46163874584446907</v>
      </c>
      <c r="H146">
        <f t="shared" si="8"/>
        <v>193.29803276949571</v>
      </c>
    </row>
    <row r="147" spans="1:8" x14ac:dyDescent="0.25">
      <c r="A147" t="s">
        <v>726</v>
      </c>
      <c r="B147" t="s">
        <v>664</v>
      </c>
      <c r="C147">
        <v>-337.65815290721298</v>
      </c>
      <c r="D147">
        <v>-1249.0923350754899</v>
      </c>
      <c r="E147">
        <v>656</v>
      </c>
      <c r="F147">
        <f>VLOOKUP(A147,'Parcels by Retailer'!$A$1:$B$89,2,0)</f>
        <v>714</v>
      </c>
      <c r="G147">
        <f t="shared" si="9"/>
        <v>0.91876750700280108</v>
      </c>
      <c r="H147">
        <f t="shared" si="8"/>
        <v>-1147.6254507136152</v>
      </c>
    </row>
    <row r="148" spans="1:8" x14ac:dyDescent="0.25">
      <c r="A148" t="s">
        <v>726</v>
      </c>
      <c r="B148" t="s">
        <v>79</v>
      </c>
      <c r="C148">
        <v>-228.92388934539599</v>
      </c>
      <c r="D148">
        <v>-732.80704924509598</v>
      </c>
      <c r="E148">
        <v>58</v>
      </c>
      <c r="F148">
        <f>VLOOKUP(A148,'Parcels by Retailer'!$A$1:$B$89,2,0)</f>
        <v>714</v>
      </c>
      <c r="G148">
        <f t="shared" si="9"/>
        <v>8.1232492997198882E-2</v>
      </c>
      <c r="H148">
        <f t="shared" si="8"/>
        <v>-59.527743496100236</v>
      </c>
    </row>
    <row r="149" spans="1:8" x14ac:dyDescent="0.25">
      <c r="A149" t="s">
        <v>727</v>
      </c>
      <c r="B149" t="s">
        <v>665</v>
      </c>
      <c r="C149">
        <v>43.522560846174002</v>
      </c>
      <c r="D149">
        <v>312.69862375034501</v>
      </c>
      <c r="E149">
        <v>3060</v>
      </c>
      <c r="F149">
        <f>VLOOKUP(A149,'Parcels by Retailer'!$A$1:$B$89,2,0)</f>
        <v>3145</v>
      </c>
      <c r="G149">
        <f t="shared" si="9"/>
        <v>0.97297297297297303</v>
      </c>
      <c r="H149">
        <f t="shared" si="8"/>
        <v>304.2473095949303</v>
      </c>
    </row>
    <row r="150" spans="1:8" x14ac:dyDescent="0.25">
      <c r="A150" t="s">
        <v>727</v>
      </c>
      <c r="B150" t="s">
        <v>666</v>
      </c>
      <c r="C150">
        <v>188.91825365663101</v>
      </c>
      <c r="D150">
        <v>875.92828052675804</v>
      </c>
      <c r="E150">
        <v>85</v>
      </c>
      <c r="F150">
        <f>VLOOKUP(A150,'Parcels by Retailer'!$A$1:$B$89,2,0)</f>
        <v>3145</v>
      </c>
      <c r="G150">
        <f t="shared" si="9"/>
        <v>2.7027027027027029E-2</v>
      </c>
      <c r="H150">
        <f t="shared" si="8"/>
        <v>23.673737311534001</v>
      </c>
    </row>
    <row r="151" spans="1:8" x14ac:dyDescent="0.25">
      <c r="A151" t="s">
        <v>667</v>
      </c>
      <c r="B151" t="s">
        <v>667</v>
      </c>
      <c r="C151">
        <v>87.506970441104997</v>
      </c>
      <c r="D151">
        <v>564.34453606548504</v>
      </c>
      <c r="E151">
        <v>2455</v>
      </c>
      <c r="F151">
        <f>VLOOKUP(A151,'Parcels by Retailer'!$A$1:$B$89,2,0)</f>
        <v>2455</v>
      </c>
      <c r="G151">
        <f t="shared" si="9"/>
        <v>1</v>
      </c>
      <c r="H151">
        <f t="shared" si="8"/>
        <v>564.34453606548504</v>
      </c>
    </row>
    <row r="152" spans="1:8" x14ac:dyDescent="0.25">
      <c r="A152" t="s">
        <v>668</v>
      </c>
      <c r="B152" t="s">
        <v>668</v>
      </c>
      <c r="C152">
        <v>37.317024195744899</v>
      </c>
      <c r="D152">
        <v>226.457655348385</v>
      </c>
      <c r="E152">
        <v>958</v>
      </c>
      <c r="F152">
        <f>VLOOKUP(A152,'Parcels by Retailer'!$A$1:$B$89,2,0)</f>
        <v>958</v>
      </c>
      <c r="G152">
        <f t="shared" si="9"/>
        <v>1</v>
      </c>
      <c r="H152">
        <f t="shared" si="8"/>
        <v>226.457655348385</v>
      </c>
    </row>
    <row r="153" spans="1:8" x14ac:dyDescent="0.25">
      <c r="A153" t="s">
        <v>669</v>
      </c>
      <c r="B153" t="s">
        <v>669</v>
      </c>
      <c r="C153">
        <v>51.1177830683962</v>
      </c>
      <c r="D153">
        <v>243.706590111292</v>
      </c>
      <c r="E153">
        <v>915</v>
      </c>
      <c r="F153">
        <f>VLOOKUP(A153,'Parcels by Retailer'!$A$1:$B$89,2,0)</f>
        <v>915</v>
      </c>
      <c r="G153">
        <f t="shared" si="9"/>
        <v>1</v>
      </c>
      <c r="H153">
        <f t="shared" si="8"/>
        <v>243.706590111292</v>
      </c>
    </row>
    <row r="154" spans="1:8" x14ac:dyDescent="0.25">
      <c r="A154" t="s">
        <v>670</v>
      </c>
      <c r="B154" t="s">
        <v>670</v>
      </c>
      <c r="C154">
        <v>49.397467278922498</v>
      </c>
      <c r="D154">
        <v>256.27100643158201</v>
      </c>
      <c r="E154">
        <v>57</v>
      </c>
      <c r="F154">
        <f>VLOOKUP(A154,'Parcels by Retailer'!$A$1:$B$89,2,0)</f>
        <v>57</v>
      </c>
      <c r="G154">
        <f t="shared" si="9"/>
        <v>1</v>
      </c>
      <c r="H154">
        <f t="shared" si="8"/>
        <v>256.27100643158201</v>
      </c>
    </row>
    <row r="155" spans="1:8" x14ac:dyDescent="0.25">
      <c r="A155" t="s">
        <v>671</v>
      </c>
      <c r="B155" t="s">
        <v>671</v>
      </c>
      <c r="C155">
        <v>56.263995245517997</v>
      </c>
      <c r="D155">
        <v>223.714307946883</v>
      </c>
      <c r="E155">
        <v>542</v>
      </c>
      <c r="F155">
        <f>VLOOKUP(A155,'Parcels by Retailer'!$A$1:$B$89,2,0)</f>
        <v>542</v>
      </c>
      <c r="G155">
        <f t="shared" si="9"/>
        <v>1</v>
      </c>
      <c r="H155">
        <f t="shared" si="8"/>
        <v>223.714307946883</v>
      </c>
    </row>
    <row r="156" spans="1:8" x14ac:dyDescent="0.25">
      <c r="A156" t="s">
        <v>40</v>
      </c>
      <c r="B156" t="s">
        <v>40</v>
      </c>
      <c r="C156">
        <v>40.980218657050997</v>
      </c>
      <c r="D156">
        <v>209.230331653267</v>
      </c>
      <c r="E156">
        <v>6311</v>
      </c>
      <c r="F156">
        <f>VLOOKUP(A156,'Parcels by Retailer'!$A$1:$B$89,2,0)</f>
        <v>6311</v>
      </c>
      <c r="G156">
        <f t="shared" si="9"/>
        <v>1</v>
      </c>
      <c r="H156">
        <f t="shared" si="8"/>
        <v>209.230331653267</v>
      </c>
    </row>
    <row r="157" spans="1:8" x14ac:dyDescent="0.25">
      <c r="A157" t="s">
        <v>672</v>
      </c>
      <c r="B157" t="s">
        <v>672</v>
      </c>
      <c r="C157">
        <v>50.948697962013199</v>
      </c>
      <c r="D157">
        <v>200.878577988584</v>
      </c>
      <c r="E157">
        <v>235</v>
      </c>
      <c r="F157">
        <f>VLOOKUP(A157,'Parcels by Retailer'!$A$1:$B$89,2,0)</f>
        <v>235</v>
      </c>
      <c r="G157">
        <f t="shared" si="9"/>
        <v>1</v>
      </c>
      <c r="H157">
        <f t="shared" si="8"/>
        <v>200.878577988584</v>
      </c>
    </row>
    <row r="158" spans="1:8" x14ac:dyDescent="0.25">
      <c r="A158" t="s">
        <v>673</v>
      </c>
      <c r="B158" t="s">
        <v>673</v>
      </c>
      <c r="C158">
        <v>45.425575997689201</v>
      </c>
      <c r="D158">
        <v>188.60057577083299</v>
      </c>
      <c r="E158">
        <v>198</v>
      </c>
      <c r="F158">
        <f>VLOOKUP(A158,'Parcels by Retailer'!$A$1:$B$89,2,0)</f>
        <v>198</v>
      </c>
      <c r="G158">
        <f t="shared" si="9"/>
        <v>1</v>
      </c>
      <c r="H158">
        <f t="shared" si="8"/>
        <v>188.60057577083299</v>
      </c>
    </row>
    <row r="159" spans="1:8" x14ac:dyDescent="0.25">
      <c r="A159" t="s">
        <v>188</v>
      </c>
      <c r="B159" t="s">
        <v>188</v>
      </c>
      <c r="C159">
        <v>175.33715526277399</v>
      </c>
      <c r="D159">
        <v>797.13032989446504</v>
      </c>
      <c r="E159">
        <v>4589</v>
      </c>
      <c r="F159">
        <f>VLOOKUP(A159,'Parcels by Retailer'!$A$1:$B$89,2,0)</f>
        <v>4589</v>
      </c>
      <c r="G159">
        <f t="shared" si="9"/>
        <v>1</v>
      </c>
      <c r="H159">
        <f t="shared" si="8"/>
        <v>797.13032989446504</v>
      </c>
    </row>
    <row r="160" spans="1:8" x14ac:dyDescent="0.25">
      <c r="A160" t="s">
        <v>728</v>
      </c>
      <c r="B160" t="s">
        <v>674</v>
      </c>
      <c r="C160">
        <v>340.21472082773198</v>
      </c>
      <c r="D160">
        <v>1480.9649520683399</v>
      </c>
      <c r="E160">
        <v>1205</v>
      </c>
      <c r="F160">
        <f>VLOOKUP(A160,'Parcels by Retailer'!$A$1:$B$89,2,0)</f>
        <v>1493</v>
      </c>
      <c r="G160">
        <f t="shared" si="9"/>
        <v>0.80709979906229068</v>
      </c>
      <c r="H160">
        <f t="shared" si="8"/>
        <v>1195.2865152326522</v>
      </c>
    </row>
    <row r="161" spans="1:8" x14ac:dyDescent="0.25">
      <c r="A161" t="s">
        <v>728</v>
      </c>
      <c r="B161" t="s">
        <v>675</v>
      </c>
      <c r="C161">
        <v>-8.9099044316037208</v>
      </c>
      <c r="D161">
        <v>34.564620302047601</v>
      </c>
      <c r="E161">
        <v>80</v>
      </c>
      <c r="F161">
        <f>VLOOKUP(A161,'Parcels by Retailer'!$A$1:$B$89,2,0)</f>
        <v>1493</v>
      </c>
      <c r="G161">
        <f t="shared" si="9"/>
        <v>5.3583389149363697E-2</v>
      </c>
      <c r="H161">
        <f t="shared" si="8"/>
        <v>1.8520895004446136</v>
      </c>
    </row>
    <row r="162" spans="1:8" x14ac:dyDescent="0.25">
      <c r="A162" t="s">
        <v>728</v>
      </c>
      <c r="B162" t="s">
        <v>676</v>
      </c>
      <c r="C162">
        <v>19.557257644667398</v>
      </c>
      <c r="D162">
        <v>150.187254655571</v>
      </c>
      <c r="E162">
        <v>59</v>
      </c>
      <c r="F162">
        <f>VLOOKUP(A162,'Parcels by Retailer'!$A$1:$B$89,2,0)</f>
        <v>1493</v>
      </c>
      <c r="G162">
        <f t="shared" si="9"/>
        <v>3.9517749497655727E-2</v>
      </c>
      <c r="H162">
        <f t="shared" si="8"/>
        <v>5.9350623072194839</v>
      </c>
    </row>
    <row r="163" spans="1:8" x14ac:dyDescent="0.25">
      <c r="A163" t="s">
        <v>728</v>
      </c>
      <c r="B163" t="s">
        <v>677</v>
      </c>
      <c r="C163">
        <v>74.528346826785494</v>
      </c>
      <c r="D163">
        <v>333.49440942337799</v>
      </c>
      <c r="E163">
        <v>149</v>
      </c>
      <c r="F163">
        <f>VLOOKUP(A163,'Parcels by Retailer'!$A$1:$B$89,2,0)</f>
        <v>1493</v>
      </c>
      <c r="G163">
        <f t="shared" si="9"/>
        <v>9.9799062290689883E-2</v>
      </c>
      <c r="H163">
        <f t="shared" si="8"/>
        <v>33.282429339640537</v>
      </c>
    </row>
    <row r="164" spans="1:8" x14ac:dyDescent="0.25">
      <c r="A164" t="s">
        <v>678</v>
      </c>
      <c r="B164" t="s">
        <v>678</v>
      </c>
      <c r="C164">
        <v>49.191857665170403</v>
      </c>
      <c r="D164">
        <v>197.99663346489601</v>
      </c>
      <c r="E164">
        <v>496</v>
      </c>
      <c r="F164">
        <f>VLOOKUP(A164,'Parcels by Retailer'!$A$1:$B$89,2,0)</f>
        <v>496</v>
      </c>
      <c r="G164">
        <f t="shared" si="9"/>
        <v>1</v>
      </c>
      <c r="H164">
        <f t="shared" si="8"/>
        <v>197.99663346489601</v>
      </c>
    </row>
    <row r="165" spans="1:8" x14ac:dyDescent="0.25">
      <c r="A165" t="s">
        <v>679</v>
      </c>
      <c r="B165" t="s">
        <v>679</v>
      </c>
      <c r="C165" t="s">
        <v>563</v>
      </c>
      <c r="D165">
        <v>0</v>
      </c>
      <c r="E165">
        <v>0</v>
      </c>
      <c r="F165">
        <f>VLOOKUP(A165,'Parcels by Retailer'!$A$1:$B$89,2,0)</f>
        <v>0</v>
      </c>
      <c r="G165">
        <v>0</v>
      </c>
      <c r="H165">
        <v>0</v>
      </c>
    </row>
    <row r="166" spans="1:8" x14ac:dyDescent="0.25">
      <c r="A166" t="s">
        <v>680</v>
      </c>
      <c r="B166" t="s">
        <v>680</v>
      </c>
      <c r="C166">
        <v>257.023126433649</v>
      </c>
      <c r="D166">
        <v>1133.8931397118199</v>
      </c>
      <c r="E166">
        <v>731</v>
      </c>
      <c r="F166">
        <f>VLOOKUP(A166,'Parcels by Retailer'!$A$1:$B$89,2,0)</f>
        <v>731</v>
      </c>
      <c r="G166">
        <f t="shared" si="9"/>
        <v>1</v>
      </c>
      <c r="H166">
        <f t="shared" ref="H166:H181" si="10">D166*G166</f>
        <v>1133.8931397118199</v>
      </c>
    </row>
    <row r="167" spans="1:8" x14ac:dyDescent="0.25">
      <c r="A167" t="s">
        <v>681</v>
      </c>
      <c r="B167" t="s">
        <v>681</v>
      </c>
      <c r="C167">
        <v>91.367271675991205</v>
      </c>
      <c r="D167">
        <v>588.04607852857805</v>
      </c>
      <c r="E167">
        <v>3950</v>
      </c>
      <c r="F167">
        <f>VLOOKUP(A167,'Parcels by Retailer'!$A$1:$B$89,2,0)</f>
        <v>3950</v>
      </c>
      <c r="G167">
        <f t="shared" si="9"/>
        <v>1</v>
      </c>
      <c r="H167">
        <f t="shared" si="10"/>
        <v>588.04607852857805</v>
      </c>
    </row>
    <row r="168" spans="1:8" x14ac:dyDescent="0.25">
      <c r="A168" t="s">
        <v>682</v>
      </c>
      <c r="B168" t="s">
        <v>682</v>
      </c>
      <c r="C168">
        <v>141.164511409071</v>
      </c>
      <c r="D168">
        <v>653.51731883447496</v>
      </c>
      <c r="E168">
        <v>3405</v>
      </c>
      <c r="F168">
        <f>VLOOKUP(A168,'Parcels by Retailer'!$A$1:$B$89,2,0)</f>
        <v>3405</v>
      </c>
      <c r="G168">
        <f t="shared" si="9"/>
        <v>1</v>
      </c>
      <c r="H168">
        <f t="shared" si="10"/>
        <v>653.51731883447496</v>
      </c>
    </row>
    <row r="169" spans="1:8" x14ac:dyDescent="0.25">
      <c r="A169" t="s">
        <v>683</v>
      </c>
      <c r="B169" t="s">
        <v>683</v>
      </c>
      <c r="C169">
        <v>47.799233378955201</v>
      </c>
      <c r="D169">
        <v>190.94440583556599</v>
      </c>
      <c r="E169">
        <v>322</v>
      </c>
      <c r="F169">
        <f>VLOOKUP(A169,'Parcels by Retailer'!$A$1:$B$89,2,0)</f>
        <v>322</v>
      </c>
      <c r="G169">
        <f t="shared" si="9"/>
        <v>1</v>
      </c>
      <c r="H169">
        <f t="shared" si="10"/>
        <v>190.94440583556599</v>
      </c>
    </row>
    <row r="170" spans="1:8" x14ac:dyDescent="0.25">
      <c r="A170" t="s">
        <v>729</v>
      </c>
      <c r="B170" t="s">
        <v>684</v>
      </c>
      <c r="C170">
        <v>71.990519082382207</v>
      </c>
      <c r="D170">
        <v>325.54178162586197</v>
      </c>
      <c r="E170">
        <v>5720</v>
      </c>
      <c r="F170">
        <f>VLOOKUP(A170,'Parcels by Retailer'!$A$1:$B$89,2,0)</f>
        <v>5741</v>
      </c>
      <c r="G170">
        <f t="shared" si="9"/>
        <v>0.99634210067932416</v>
      </c>
      <c r="H170">
        <f t="shared" si="10"/>
        <v>324.35098256400113</v>
      </c>
    </row>
    <row r="171" spans="1:8" x14ac:dyDescent="0.25">
      <c r="A171" t="s">
        <v>729</v>
      </c>
      <c r="B171" t="s">
        <v>685</v>
      </c>
      <c r="C171">
        <v>55.404973544586703</v>
      </c>
      <c r="D171">
        <v>220.51335165383</v>
      </c>
      <c r="E171">
        <v>21</v>
      </c>
      <c r="F171">
        <f>VLOOKUP(A171,'Parcels by Retailer'!$A$1:$B$89,2,0)</f>
        <v>5741</v>
      </c>
      <c r="G171">
        <f t="shared" si="9"/>
        <v>3.6578993206758405E-3</v>
      </c>
      <c r="H171">
        <f t="shared" si="10"/>
        <v>0.80661563921449753</v>
      </c>
    </row>
    <row r="172" spans="1:8" x14ac:dyDescent="0.25">
      <c r="A172" t="s">
        <v>686</v>
      </c>
      <c r="B172" t="s">
        <v>686</v>
      </c>
      <c r="C172">
        <v>48.127675283965097</v>
      </c>
      <c r="D172">
        <v>190.15084296869401</v>
      </c>
      <c r="E172">
        <v>167</v>
      </c>
      <c r="F172">
        <f>VLOOKUP(A172,'Parcels by Retailer'!$A$1:$B$89,2,0)</f>
        <v>167</v>
      </c>
      <c r="G172">
        <f t="shared" si="9"/>
        <v>1</v>
      </c>
      <c r="H172">
        <f t="shared" si="10"/>
        <v>190.15084296869401</v>
      </c>
    </row>
    <row r="173" spans="1:8" x14ac:dyDescent="0.25">
      <c r="A173" t="s">
        <v>687</v>
      </c>
      <c r="B173" t="s">
        <v>687</v>
      </c>
      <c r="C173">
        <v>246.928563844113</v>
      </c>
      <c r="D173">
        <v>1198.39575233646</v>
      </c>
      <c r="E173">
        <v>1779</v>
      </c>
      <c r="F173">
        <f>VLOOKUP(A173,'Parcels by Retailer'!$A$1:$B$89,2,0)</f>
        <v>1779</v>
      </c>
      <c r="G173">
        <f t="shared" si="9"/>
        <v>1</v>
      </c>
      <c r="H173">
        <f t="shared" si="10"/>
        <v>1198.39575233646</v>
      </c>
    </row>
    <row r="174" spans="1:8" x14ac:dyDescent="0.25">
      <c r="A174" t="s">
        <v>349</v>
      </c>
      <c r="B174" t="s">
        <v>349</v>
      </c>
      <c r="C174">
        <v>22.4553712646827</v>
      </c>
      <c r="D174">
        <v>163.767461272888</v>
      </c>
      <c r="E174">
        <v>1508</v>
      </c>
      <c r="F174">
        <f>VLOOKUP(A174,'Parcels by Retailer'!$A$1:$B$89,2,0)</f>
        <v>1508</v>
      </c>
      <c r="G174">
        <f t="shared" si="9"/>
        <v>1</v>
      </c>
      <c r="H174">
        <f t="shared" si="10"/>
        <v>163.767461272888</v>
      </c>
    </row>
    <row r="175" spans="1:8" x14ac:dyDescent="0.25">
      <c r="A175" t="s">
        <v>688</v>
      </c>
      <c r="B175" t="s">
        <v>688</v>
      </c>
      <c r="C175">
        <v>134.95385882597199</v>
      </c>
      <c r="D175">
        <v>689.37085563436494</v>
      </c>
      <c r="E175">
        <v>3630</v>
      </c>
      <c r="F175">
        <f>VLOOKUP(A175,'Parcels by Retailer'!$A$1:$B$89,2,0)</f>
        <v>3630</v>
      </c>
      <c r="G175">
        <f t="shared" si="9"/>
        <v>1</v>
      </c>
      <c r="H175">
        <f t="shared" si="10"/>
        <v>689.37085563436494</v>
      </c>
    </row>
    <row r="176" spans="1:8" x14ac:dyDescent="0.25">
      <c r="A176" t="s">
        <v>689</v>
      </c>
      <c r="B176" t="s">
        <v>689</v>
      </c>
      <c r="C176">
        <v>56.703320291736297</v>
      </c>
      <c r="D176">
        <v>281.58968021342503</v>
      </c>
      <c r="E176">
        <v>2982</v>
      </c>
      <c r="F176">
        <f>VLOOKUP(A176,'Parcels by Retailer'!$A$1:$B$89,2,0)</f>
        <v>2982</v>
      </c>
      <c r="G176">
        <f t="shared" si="9"/>
        <v>1</v>
      </c>
      <c r="H176">
        <f t="shared" si="10"/>
        <v>281.58968021342503</v>
      </c>
    </row>
    <row r="177" spans="1:8" x14ac:dyDescent="0.25">
      <c r="A177" t="s">
        <v>731</v>
      </c>
      <c r="B177" t="s">
        <v>690</v>
      </c>
      <c r="C177">
        <v>265.52797080785899</v>
      </c>
      <c r="D177">
        <v>1544.64684508185</v>
      </c>
      <c r="E177">
        <v>1305</v>
      </c>
      <c r="F177">
        <f>VLOOKUP(A177,'Parcels by Retailer'!$A$1:$B$89,2,0)</f>
        <v>30329</v>
      </c>
      <c r="G177">
        <f t="shared" si="9"/>
        <v>4.3028124896963303E-2</v>
      </c>
      <c r="H177">
        <f t="shared" si="10"/>
        <v>66.463257371882165</v>
      </c>
    </row>
    <row r="178" spans="1:8" x14ac:dyDescent="0.25">
      <c r="A178" t="s">
        <v>731</v>
      </c>
      <c r="B178" t="s">
        <v>691</v>
      </c>
      <c r="C178">
        <v>136.35655693774299</v>
      </c>
      <c r="D178">
        <v>705.343322610889</v>
      </c>
      <c r="E178">
        <v>995</v>
      </c>
      <c r="F178">
        <f>VLOOKUP(A178,'Parcels by Retailer'!$A$1:$B$89,2,0)</f>
        <v>30329</v>
      </c>
      <c r="G178">
        <f t="shared" si="9"/>
        <v>3.2806884499983514E-2</v>
      </c>
      <c r="H178">
        <f t="shared" si="10"/>
        <v>23.140116917730047</v>
      </c>
    </row>
    <row r="179" spans="1:8" x14ac:dyDescent="0.25">
      <c r="A179" t="s">
        <v>731</v>
      </c>
      <c r="B179" t="s">
        <v>692</v>
      </c>
      <c r="C179">
        <v>127.09406830868301</v>
      </c>
      <c r="D179">
        <v>878.67843622599798</v>
      </c>
      <c r="E179">
        <v>28029</v>
      </c>
      <c r="F179">
        <f>VLOOKUP(A179,'Parcels by Retailer'!$A$1:$B$89,2,0)</f>
        <v>30329</v>
      </c>
      <c r="G179">
        <f t="shared" si="9"/>
        <v>0.92416499060305324</v>
      </c>
      <c r="H179">
        <f t="shared" si="10"/>
        <v>812.04384875790493</v>
      </c>
    </row>
    <row r="180" spans="1:8" x14ac:dyDescent="0.25">
      <c r="A180" t="s">
        <v>693</v>
      </c>
      <c r="B180" t="s">
        <v>693</v>
      </c>
      <c r="C180">
        <v>40.871694901342899</v>
      </c>
      <c r="D180">
        <v>240.54417791441199</v>
      </c>
      <c r="E180">
        <v>431</v>
      </c>
      <c r="F180">
        <f>VLOOKUP(A180,'Parcels by Retailer'!$A$1:$B$89,2,0)</f>
        <v>431</v>
      </c>
      <c r="G180">
        <f t="shared" si="9"/>
        <v>1</v>
      </c>
      <c r="H180">
        <f t="shared" si="10"/>
        <v>240.54417791441199</v>
      </c>
    </row>
    <row r="181" spans="1:8" x14ac:dyDescent="0.25">
      <c r="A181" t="s">
        <v>695</v>
      </c>
      <c r="B181" t="s">
        <v>695</v>
      </c>
      <c r="C181">
        <v>93.693885109212502</v>
      </c>
      <c r="D181">
        <v>665.79218605231802</v>
      </c>
      <c r="E181">
        <v>49</v>
      </c>
      <c r="F181">
        <f>VLOOKUP(A181,'Parcels by Retailer'!$A$1:$B$89,2,0)</f>
        <v>49</v>
      </c>
      <c r="G181">
        <f t="shared" si="9"/>
        <v>1</v>
      </c>
      <c r="H181">
        <f t="shared" si="10"/>
        <v>665.79218605231802</v>
      </c>
    </row>
    <row r="182" spans="1:8" x14ac:dyDescent="0.25">
      <c r="E182">
        <f>SUM(E2:E181)</f>
        <v>2048754</v>
      </c>
    </row>
  </sheetData>
  <sortState ref="B1:B362">
    <sortCondition ref="B1:B3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>
      <selection activeCell="G10" sqref="G10"/>
    </sheetView>
  </sheetViews>
  <sheetFormatPr defaultRowHeight="15" x14ac:dyDescent="0.25"/>
  <cols>
    <col min="1" max="1" width="15.7109375" customWidth="1"/>
    <col min="2" max="2" width="13.5703125" bestFit="1" customWidth="1"/>
    <col min="3" max="3" width="24.42578125" bestFit="1" customWidth="1"/>
  </cols>
  <sheetData>
    <row r="1" spans="1:6" x14ac:dyDescent="0.25">
      <c r="A1" t="s">
        <v>694</v>
      </c>
      <c r="B1" t="s">
        <v>1210</v>
      </c>
      <c r="C1" t="s">
        <v>1211</v>
      </c>
      <c r="E1" s="6" t="s">
        <v>1209</v>
      </c>
    </row>
    <row r="2" spans="1:6" x14ac:dyDescent="0.25">
      <c r="A2" t="s">
        <v>562</v>
      </c>
      <c r="B2" t="s">
        <v>563</v>
      </c>
      <c r="C2" t="s">
        <v>563</v>
      </c>
    </row>
    <row r="3" spans="1:6" x14ac:dyDescent="0.25">
      <c r="A3" t="s">
        <v>564</v>
      </c>
      <c r="B3" t="s">
        <v>563</v>
      </c>
      <c r="C3" t="s">
        <v>563</v>
      </c>
      <c r="E3" t="s">
        <v>1207</v>
      </c>
      <c r="F3">
        <f>MIN(C:C)</f>
        <v>-1249.0923350754899</v>
      </c>
    </row>
    <row r="4" spans="1:6" x14ac:dyDescent="0.25">
      <c r="A4" t="s">
        <v>565</v>
      </c>
      <c r="B4">
        <v>57.3376139397934</v>
      </c>
      <c r="C4">
        <v>226.82847362667499</v>
      </c>
      <c r="E4" t="s">
        <v>1208</v>
      </c>
      <c r="F4">
        <f>MAX(C:C)</f>
        <v>1544.64684508185</v>
      </c>
    </row>
    <row r="5" spans="1:6" x14ac:dyDescent="0.25">
      <c r="A5" t="s">
        <v>566</v>
      </c>
      <c r="B5">
        <v>41.313014172054899</v>
      </c>
      <c r="C5">
        <v>163.43491299453501</v>
      </c>
      <c r="E5" t="s">
        <v>1212</v>
      </c>
      <c r="F5">
        <f>AVERAGE(C:C)</f>
        <v>308.57276469722308</v>
      </c>
    </row>
    <row r="6" spans="1:6" x14ac:dyDescent="0.25">
      <c r="A6" t="s">
        <v>567</v>
      </c>
      <c r="B6">
        <v>42.688587725721803</v>
      </c>
      <c r="C6">
        <v>168.87670291392601</v>
      </c>
      <c r="E6" t="s">
        <v>1213</v>
      </c>
      <c r="F6">
        <f>MEDIAN(C:C)</f>
        <v>209.544910185074</v>
      </c>
    </row>
    <row r="7" spans="1:6" x14ac:dyDescent="0.25">
      <c r="A7" t="s">
        <v>25</v>
      </c>
      <c r="B7">
        <v>63.7358219515529</v>
      </c>
      <c r="C7">
        <v>252.13988192450299</v>
      </c>
      <c r="E7" t="s">
        <v>1214</v>
      </c>
      <c r="F7">
        <f>STDEV(C:C)</f>
        <v>306.95551665280777</v>
      </c>
    </row>
    <row r="8" spans="1:6" x14ac:dyDescent="0.25">
      <c r="A8" t="s">
        <v>568</v>
      </c>
      <c r="B8">
        <v>49.337170163463099</v>
      </c>
      <c r="C8">
        <v>195.178596252521</v>
      </c>
    </row>
    <row r="9" spans="1:6" x14ac:dyDescent="0.25">
      <c r="A9" t="s">
        <v>569</v>
      </c>
      <c r="B9">
        <v>47.823420319648697</v>
      </c>
      <c r="C9">
        <v>189.190178825776</v>
      </c>
    </row>
    <row r="10" spans="1:6" x14ac:dyDescent="0.25">
      <c r="A10" t="s">
        <v>570</v>
      </c>
      <c r="B10" t="s">
        <v>563</v>
      </c>
      <c r="C10" t="s">
        <v>563</v>
      </c>
    </row>
    <row r="11" spans="1:6" x14ac:dyDescent="0.25">
      <c r="A11" t="s">
        <v>35</v>
      </c>
      <c r="B11">
        <v>51.725541318063499</v>
      </c>
      <c r="C11">
        <v>204.62702889955801</v>
      </c>
    </row>
    <row r="12" spans="1:6" x14ac:dyDescent="0.25">
      <c r="A12" t="s">
        <v>571</v>
      </c>
      <c r="B12">
        <v>49.750559014620599</v>
      </c>
      <c r="C12">
        <v>196.81396884093701</v>
      </c>
    </row>
    <row r="13" spans="1:6" x14ac:dyDescent="0.25">
      <c r="A13" t="s">
        <v>572</v>
      </c>
      <c r="B13">
        <v>65.744221327186807</v>
      </c>
      <c r="C13">
        <v>260.08514042943801</v>
      </c>
    </row>
    <row r="14" spans="1:6" x14ac:dyDescent="0.25">
      <c r="A14" t="s">
        <v>573</v>
      </c>
      <c r="B14">
        <v>48.475641748495001</v>
      </c>
      <c r="C14">
        <v>191.770376727404</v>
      </c>
    </row>
    <row r="15" spans="1:6" x14ac:dyDescent="0.25">
      <c r="A15" t="s">
        <v>48</v>
      </c>
      <c r="B15">
        <v>71.721504314273801</v>
      </c>
      <c r="C15">
        <v>283.73136292169698</v>
      </c>
    </row>
    <row r="16" spans="1:6" x14ac:dyDescent="0.25">
      <c r="A16" t="s">
        <v>58</v>
      </c>
      <c r="B16">
        <v>121.752658736393</v>
      </c>
      <c r="C16">
        <v>481.65537146635398</v>
      </c>
    </row>
    <row r="17" spans="1:3" x14ac:dyDescent="0.25">
      <c r="A17" t="s">
        <v>113</v>
      </c>
      <c r="B17">
        <v>34.181143617859703</v>
      </c>
      <c r="C17">
        <v>135.221124509898</v>
      </c>
    </row>
    <row r="18" spans="1:3" x14ac:dyDescent="0.25">
      <c r="A18" t="s">
        <v>574</v>
      </c>
      <c r="B18">
        <v>85.136046717486394</v>
      </c>
      <c r="C18">
        <v>336.79949688548697</v>
      </c>
    </row>
    <row r="19" spans="1:3" x14ac:dyDescent="0.25">
      <c r="A19" t="s">
        <v>575</v>
      </c>
      <c r="B19">
        <v>179.66521001120199</v>
      </c>
      <c r="C19">
        <v>710.758305942927</v>
      </c>
    </row>
    <row r="20" spans="1:3" x14ac:dyDescent="0.25">
      <c r="A20" t="s">
        <v>576</v>
      </c>
      <c r="B20">
        <v>57.386307837078</v>
      </c>
      <c r="C20">
        <v>227.02110742562499</v>
      </c>
    </row>
    <row r="21" spans="1:3" x14ac:dyDescent="0.25">
      <c r="A21" t="s">
        <v>577</v>
      </c>
      <c r="B21">
        <v>48.994537268868697</v>
      </c>
      <c r="C21">
        <v>193.82313530542299</v>
      </c>
    </row>
    <row r="22" spans="1:3" x14ac:dyDescent="0.25">
      <c r="A22" t="s">
        <v>118</v>
      </c>
      <c r="B22">
        <v>13.942244289601</v>
      </c>
      <c r="C22">
        <v>55.155730659827697</v>
      </c>
    </row>
    <row r="23" spans="1:3" x14ac:dyDescent="0.25">
      <c r="A23" t="s">
        <v>578</v>
      </c>
      <c r="B23">
        <v>52.612537175821799</v>
      </c>
      <c r="C23">
        <v>208.13599801605801</v>
      </c>
    </row>
    <row r="24" spans="1:3" x14ac:dyDescent="0.25">
      <c r="A24" t="s">
        <v>579</v>
      </c>
      <c r="B24">
        <v>48.271867240682802</v>
      </c>
      <c r="C24">
        <v>190.96424167233201</v>
      </c>
    </row>
    <row r="25" spans="1:3" x14ac:dyDescent="0.25">
      <c r="A25" t="s">
        <v>580</v>
      </c>
      <c r="B25">
        <v>49.404273707567199</v>
      </c>
      <c r="C25">
        <v>195.44405889455001</v>
      </c>
    </row>
    <row r="26" spans="1:3" x14ac:dyDescent="0.25">
      <c r="A26" t="s">
        <v>581</v>
      </c>
      <c r="B26">
        <v>52.831639313797503</v>
      </c>
      <c r="C26">
        <v>209.00276940939801</v>
      </c>
    </row>
    <row r="27" spans="1:3" x14ac:dyDescent="0.25">
      <c r="A27" t="s">
        <v>136</v>
      </c>
      <c r="B27">
        <v>223.05540916452799</v>
      </c>
      <c r="C27">
        <v>882.41059434545696</v>
      </c>
    </row>
    <row r="28" spans="1:3" x14ac:dyDescent="0.25">
      <c r="A28" t="s">
        <v>164</v>
      </c>
      <c r="B28">
        <v>245.96949294950701</v>
      </c>
      <c r="C28">
        <v>973.05905863206101</v>
      </c>
    </row>
    <row r="29" spans="1:3" x14ac:dyDescent="0.25">
      <c r="A29" t="s">
        <v>176</v>
      </c>
      <c r="B29">
        <v>103.253605168118</v>
      </c>
      <c r="C29">
        <v>408.47283392937101</v>
      </c>
    </row>
    <row r="30" spans="1:3" x14ac:dyDescent="0.25">
      <c r="A30" t="s">
        <v>582</v>
      </c>
      <c r="B30">
        <v>50.449350294835199</v>
      </c>
      <c r="C30">
        <v>199.57839778353599</v>
      </c>
    </row>
    <row r="31" spans="1:3" x14ac:dyDescent="0.25">
      <c r="A31" t="s">
        <v>583</v>
      </c>
      <c r="B31">
        <v>22.600749376237701</v>
      </c>
      <c r="C31">
        <v>89.4089085955695</v>
      </c>
    </row>
    <row r="32" spans="1:3" x14ac:dyDescent="0.25">
      <c r="A32" t="s">
        <v>584</v>
      </c>
      <c r="B32">
        <v>191.55110851481999</v>
      </c>
      <c r="C32">
        <v>757.77910136856406</v>
      </c>
    </row>
    <row r="33" spans="1:3" x14ac:dyDescent="0.25">
      <c r="A33" t="s">
        <v>585</v>
      </c>
      <c r="B33" t="s">
        <v>563</v>
      </c>
      <c r="C33" t="s">
        <v>563</v>
      </c>
    </row>
    <row r="34" spans="1:3" x14ac:dyDescent="0.25">
      <c r="A34" t="s">
        <v>586</v>
      </c>
      <c r="B34">
        <v>228.69858306407701</v>
      </c>
      <c r="C34">
        <v>904.73507620109604</v>
      </c>
    </row>
    <row r="35" spans="1:3" x14ac:dyDescent="0.25">
      <c r="A35" t="s">
        <v>587</v>
      </c>
      <c r="B35">
        <v>54.0658279460012</v>
      </c>
      <c r="C35">
        <v>213.885238427102</v>
      </c>
    </row>
    <row r="36" spans="1:3" x14ac:dyDescent="0.25">
      <c r="A36" t="s">
        <v>84</v>
      </c>
      <c r="B36">
        <v>101.40400079933799</v>
      </c>
      <c r="C36">
        <v>401.15577088897197</v>
      </c>
    </row>
    <row r="37" spans="1:3" x14ac:dyDescent="0.25">
      <c r="A37" t="s">
        <v>236</v>
      </c>
      <c r="B37">
        <v>35.505159459383698</v>
      </c>
      <c r="C37">
        <v>140.458951335161</v>
      </c>
    </row>
    <row r="38" spans="1:3" x14ac:dyDescent="0.25">
      <c r="A38" t="s">
        <v>588</v>
      </c>
      <c r="B38">
        <v>25.122595950661101</v>
      </c>
      <c r="C38">
        <v>99.3853720353939</v>
      </c>
    </row>
    <row r="39" spans="1:3" x14ac:dyDescent="0.25">
      <c r="A39" t="s">
        <v>105</v>
      </c>
      <c r="B39">
        <v>51.643397661695502</v>
      </c>
      <c r="C39">
        <v>204.30206734444999</v>
      </c>
    </row>
    <row r="40" spans="1:3" x14ac:dyDescent="0.25">
      <c r="A40" t="s">
        <v>198</v>
      </c>
      <c r="B40">
        <v>53.603004129934398</v>
      </c>
      <c r="C40">
        <v>212.05430036492999</v>
      </c>
    </row>
    <row r="41" spans="1:3" x14ac:dyDescent="0.25">
      <c r="A41" t="s">
        <v>589</v>
      </c>
      <c r="B41">
        <v>26.081424233640401</v>
      </c>
      <c r="C41">
        <v>103.17851131961</v>
      </c>
    </row>
    <row r="42" spans="1:3" x14ac:dyDescent="0.25">
      <c r="A42" t="s">
        <v>192</v>
      </c>
      <c r="B42">
        <v>43.652184473872701</v>
      </c>
      <c r="C42">
        <v>172.68870631895501</v>
      </c>
    </row>
    <row r="43" spans="1:3" x14ac:dyDescent="0.25">
      <c r="A43" t="s">
        <v>590</v>
      </c>
      <c r="B43">
        <v>50.039320568596203</v>
      </c>
      <c r="C43">
        <v>197.95631394443501</v>
      </c>
    </row>
    <row r="44" spans="1:3" x14ac:dyDescent="0.25">
      <c r="A44" t="s">
        <v>243</v>
      </c>
      <c r="B44">
        <v>50.624688970415001</v>
      </c>
      <c r="C44">
        <v>200.27204025340299</v>
      </c>
    </row>
    <row r="45" spans="1:3" x14ac:dyDescent="0.25">
      <c r="A45" t="s">
        <v>591</v>
      </c>
      <c r="B45">
        <v>112.062769253857</v>
      </c>
      <c r="C45">
        <v>443.32202115912497</v>
      </c>
    </row>
    <row r="46" spans="1:3" x14ac:dyDescent="0.25">
      <c r="A46" t="s">
        <v>592</v>
      </c>
      <c r="B46">
        <v>61.431210300255501</v>
      </c>
      <c r="C46">
        <v>243.02280314764701</v>
      </c>
    </row>
    <row r="47" spans="1:3" x14ac:dyDescent="0.25">
      <c r="A47" t="s">
        <v>593</v>
      </c>
      <c r="B47">
        <v>128.82567670901199</v>
      </c>
      <c r="C47">
        <v>509.63633824233</v>
      </c>
    </row>
    <row r="48" spans="1:3" x14ac:dyDescent="0.25">
      <c r="A48" t="s">
        <v>594</v>
      </c>
      <c r="B48">
        <v>38.035033063895398</v>
      </c>
      <c r="C48">
        <v>150.467169828214</v>
      </c>
    </row>
    <row r="49" spans="1:3" x14ac:dyDescent="0.25">
      <c r="A49" t="s">
        <v>595</v>
      </c>
      <c r="B49">
        <v>46.318896818710598</v>
      </c>
      <c r="C49">
        <v>183.23826095190699</v>
      </c>
    </row>
    <row r="50" spans="1:3" x14ac:dyDescent="0.25">
      <c r="A50" t="s">
        <v>596</v>
      </c>
      <c r="B50">
        <v>51.132703271959898</v>
      </c>
      <c r="C50">
        <v>202.281752564085</v>
      </c>
    </row>
    <row r="51" spans="1:3" x14ac:dyDescent="0.25">
      <c r="A51" t="s">
        <v>597</v>
      </c>
      <c r="B51">
        <v>53.3284124866356</v>
      </c>
      <c r="C51">
        <v>210.96801164378601</v>
      </c>
    </row>
    <row r="52" spans="1:3" x14ac:dyDescent="0.25">
      <c r="A52" t="s">
        <v>598</v>
      </c>
      <c r="B52">
        <v>32.748773266900301</v>
      </c>
      <c r="C52">
        <v>129.55464559577001</v>
      </c>
    </row>
    <row r="53" spans="1:3" x14ac:dyDescent="0.25">
      <c r="A53" t="s">
        <v>599</v>
      </c>
      <c r="B53">
        <v>50.909850579952902</v>
      </c>
      <c r="C53">
        <v>201.40014392190099</v>
      </c>
    </row>
    <row r="54" spans="1:3" x14ac:dyDescent="0.25">
      <c r="A54" t="s">
        <v>265</v>
      </c>
      <c r="B54">
        <v>51.249082309157799</v>
      </c>
      <c r="C54">
        <v>202.74214980694001</v>
      </c>
    </row>
    <row r="55" spans="1:3" x14ac:dyDescent="0.25">
      <c r="A55" t="s">
        <v>600</v>
      </c>
      <c r="B55">
        <v>18.019173301022899</v>
      </c>
      <c r="C55">
        <v>71.284123894261498</v>
      </c>
    </row>
    <row r="56" spans="1:3" x14ac:dyDescent="0.25">
      <c r="A56" t="s">
        <v>273</v>
      </c>
      <c r="B56">
        <v>65.232522593757295</v>
      </c>
      <c r="C56">
        <v>258.06085245013003</v>
      </c>
    </row>
    <row r="57" spans="1:3" x14ac:dyDescent="0.25">
      <c r="A57" t="s">
        <v>281</v>
      </c>
      <c r="B57">
        <v>107.98068346263</v>
      </c>
      <c r="C57">
        <v>427.17322762527698</v>
      </c>
    </row>
    <row r="58" spans="1:3" x14ac:dyDescent="0.25">
      <c r="A58" t="s">
        <v>294</v>
      </c>
      <c r="B58">
        <v>35.705515729752797</v>
      </c>
      <c r="C58">
        <v>141.25156379087099</v>
      </c>
    </row>
    <row r="59" spans="1:3" x14ac:dyDescent="0.25">
      <c r="A59" t="s">
        <v>309</v>
      </c>
      <c r="B59">
        <v>64.358001904054206</v>
      </c>
      <c r="C59">
        <v>254.601235288373</v>
      </c>
    </row>
    <row r="60" spans="1:3" x14ac:dyDescent="0.25">
      <c r="A60" t="s">
        <v>325</v>
      </c>
      <c r="B60">
        <v>53.574391177572302</v>
      </c>
      <c r="C60">
        <v>211.94110708979599</v>
      </c>
    </row>
    <row r="61" spans="1:3" x14ac:dyDescent="0.25">
      <c r="A61" t="s">
        <v>601</v>
      </c>
      <c r="B61">
        <v>104.015542694027</v>
      </c>
      <c r="C61">
        <v>411.48707038124502</v>
      </c>
    </row>
    <row r="62" spans="1:3" x14ac:dyDescent="0.25">
      <c r="A62" t="s">
        <v>602</v>
      </c>
      <c r="B62">
        <v>76.199830904393806</v>
      </c>
      <c r="C62">
        <v>301.44769108814802</v>
      </c>
    </row>
    <row r="63" spans="1:3" x14ac:dyDescent="0.25">
      <c r="A63" t="s">
        <v>314</v>
      </c>
      <c r="B63">
        <v>42.3164068382547</v>
      </c>
      <c r="C63">
        <v>167.40434965719999</v>
      </c>
    </row>
    <row r="64" spans="1:3" x14ac:dyDescent="0.25">
      <c r="A64" t="s">
        <v>603</v>
      </c>
      <c r="B64">
        <v>75.006054875851603</v>
      </c>
      <c r="C64">
        <v>296.72509494575098</v>
      </c>
    </row>
    <row r="65" spans="1:3" x14ac:dyDescent="0.25">
      <c r="A65" t="s">
        <v>330</v>
      </c>
      <c r="B65">
        <v>44.265692301815598</v>
      </c>
      <c r="C65">
        <v>175.11575262605101</v>
      </c>
    </row>
    <row r="66" spans="1:3" x14ac:dyDescent="0.25">
      <c r="A66" t="s">
        <v>334</v>
      </c>
      <c r="B66">
        <v>50.831006364938297</v>
      </c>
      <c r="C66">
        <v>201.08823500701601</v>
      </c>
    </row>
    <row r="67" spans="1:3" x14ac:dyDescent="0.25">
      <c r="A67" t="s">
        <v>604</v>
      </c>
      <c r="B67">
        <v>49.601275995218302</v>
      </c>
      <c r="C67">
        <v>196.22340294356701</v>
      </c>
    </row>
    <row r="68" spans="1:3" x14ac:dyDescent="0.25">
      <c r="A68" t="s">
        <v>354</v>
      </c>
      <c r="B68">
        <v>132.142164010069</v>
      </c>
      <c r="C68">
        <v>522.75641249395596</v>
      </c>
    </row>
    <row r="69" spans="1:3" x14ac:dyDescent="0.25">
      <c r="A69" t="s">
        <v>359</v>
      </c>
      <c r="B69">
        <v>59.818848552770099</v>
      </c>
      <c r="C69">
        <v>236.64427552875799</v>
      </c>
    </row>
    <row r="70" spans="1:3" x14ac:dyDescent="0.25">
      <c r="A70" t="s">
        <v>605</v>
      </c>
      <c r="B70">
        <v>186.17631335988401</v>
      </c>
      <c r="C70">
        <v>736.51632991228303</v>
      </c>
    </row>
    <row r="71" spans="1:3" x14ac:dyDescent="0.25">
      <c r="A71" t="s">
        <v>127</v>
      </c>
      <c r="B71">
        <v>159.063138199935</v>
      </c>
      <c r="C71">
        <v>629.25619622130796</v>
      </c>
    </row>
    <row r="72" spans="1:3" x14ac:dyDescent="0.25">
      <c r="A72" t="s">
        <v>207</v>
      </c>
      <c r="B72" t="s">
        <v>563</v>
      </c>
      <c r="C72" t="s">
        <v>563</v>
      </c>
    </row>
    <row r="73" spans="1:3" x14ac:dyDescent="0.25">
      <c r="A73" t="s">
        <v>606</v>
      </c>
      <c r="B73" t="s">
        <v>563</v>
      </c>
      <c r="C73" t="s">
        <v>563</v>
      </c>
    </row>
    <row r="74" spans="1:3" x14ac:dyDescent="0.25">
      <c r="A74" t="s">
        <v>607</v>
      </c>
      <c r="B74" t="s">
        <v>563</v>
      </c>
      <c r="C74" t="s">
        <v>563</v>
      </c>
    </row>
    <row r="75" spans="1:3" x14ac:dyDescent="0.25">
      <c r="A75" t="s">
        <v>608</v>
      </c>
      <c r="B75">
        <v>69.340016530390301</v>
      </c>
      <c r="C75">
        <v>274.310160994005</v>
      </c>
    </row>
    <row r="76" spans="1:3" x14ac:dyDescent="0.25">
      <c r="A76" t="s">
        <v>609</v>
      </c>
      <c r="B76">
        <v>181.76826948981201</v>
      </c>
      <c r="C76">
        <v>719.07804125629605</v>
      </c>
    </row>
    <row r="77" spans="1:3" x14ac:dyDescent="0.25">
      <c r="A77" t="s">
        <v>610</v>
      </c>
      <c r="B77">
        <v>186.67183362952599</v>
      </c>
      <c r="C77">
        <v>738.47661564255395</v>
      </c>
    </row>
    <row r="78" spans="1:3" x14ac:dyDescent="0.25">
      <c r="A78" t="s">
        <v>611</v>
      </c>
      <c r="B78">
        <v>121.30239788862799</v>
      </c>
      <c r="C78">
        <v>479.87413269803397</v>
      </c>
    </row>
    <row r="79" spans="1:3" x14ac:dyDescent="0.25">
      <c r="A79" t="s">
        <v>612</v>
      </c>
      <c r="B79">
        <v>150.095502215023</v>
      </c>
      <c r="C79">
        <v>593.78009174592705</v>
      </c>
    </row>
    <row r="80" spans="1:3" x14ac:dyDescent="0.25">
      <c r="A80" t="s">
        <v>613</v>
      </c>
      <c r="B80" t="s">
        <v>563</v>
      </c>
      <c r="C80" t="s">
        <v>563</v>
      </c>
    </row>
    <row r="81" spans="1:3" x14ac:dyDescent="0.25">
      <c r="A81" t="s">
        <v>614</v>
      </c>
      <c r="B81" t="s">
        <v>563</v>
      </c>
      <c r="C81" t="s">
        <v>563</v>
      </c>
    </row>
    <row r="82" spans="1:3" x14ac:dyDescent="0.25">
      <c r="A82" t="s">
        <v>615</v>
      </c>
      <c r="B82">
        <v>49.0546736990919</v>
      </c>
      <c r="C82">
        <v>194.06103593887499</v>
      </c>
    </row>
    <row r="83" spans="1:3" x14ac:dyDescent="0.25">
      <c r="A83" t="s">
        <v>616</v>
      </c>
      <c r="B83" t="s">
        <v>563</v>
      </c>
      <c r="C83" t="s">
        <v>563</v>
      </c>
    </row>
    <row r="84" spans="1:3" x14ac:dyDescent="0.25">
      <c r="A84" t="s">
        <v>617</v>
      </c>
      <c r="B84">
        <v>72.030125741336406</v>
      </c>
      <c r="C84">
        <v>284.95227398546399</v>
      </c>
    </row>
    <row r="85" spans="1:3" x14ac:dyDescent="0.25">
      <c r="A85" t="s">
        <v>618</v>
      </c>
      <c r="B85">
        <v>47.226662777943403</v>
      </c>
      <c r="C85">
        <v>186.82939690603399</v>
      </c>
    </row>
    <row r="86" spans="1:3" x14ac:dyDescent="0.25">
      <c r="A86" t="s">
        <v>619</v>
      </c>
      <c r="B86">
        <v>59.796958554140502</v>
      </c>
      <c r="C86">
        <v>236.55767836093699</v>
      </c>
    </row>
    <row r="87" spans="1:3" x14ac:dyDescent="0.25">
      <c r="A87" t="s">
        <v>620</v>
      </c>
      <c r="B87">
        <v>45.686145897051702</v>
      </c>
      <c r="C87">
        <v>180.73508867312199</v>
      </c>
    </row>
    <row r="88" spans="1:3" x14ac:dyDescent="0.25">
      <c r="A88" t="s">
        <v>90</v>
      </c>
      <c r="B88">
        <v>64.878438489140706</v>
      </c>
      <c r="C88">
        <v>256.66009034185703</v>
      </c>
    </row>
    <row r="89" spans="1:3" x14ac:dyDescent="0.25">
      <c r="A89" t="s">
        <v>159</v>
      </c>
      <c r="B89">
        <v>42.994912775415699</v>
      </c>
      <c r="C89">
        <v>170.08852947386299</v>
      </c>
    </row>
    <row r="90" spans="1:3" x14ac:dyDescent="0.25">
      <c r="A90" t="s">
        <v>621</v>
      </c>
      <c r="B90" t="s">
        <v>563</v>
      </c>
      <c r="C90" t="s">
        <v>563</v>
      </c>
    </row>
    <row r="91" spans="1:3" x14ac:dyDescent="0.25">
      <c r="A91" t="s">
        <v>344</v>
      </c>
      <c r="B91">
        <v>38.379984925655499</v>
      </c>
      <c r="C91">
        <v>151.83180464472201</v>
      </c>
    </row>
    <row r="92" spans="1:3" x14ac:dyDescent="0.25">
      <c r="A92" t="s">
        <v>622</v>
      </c>
      <c r="B92">
        <v>28.355696240479801</v>
      </c>
      <c r="C92">
        <v>112.175566001113</v>
      </c>
    </row>
    <row r="93" spans="1:3" x14ac:dyDescent="0.25">
      <c r="A93" t="s">
        <v>623</v>
      </c>
      <c r="B93">
        <v>140.35745503830901</v>
      </c>
      <c r="C93">
        <v>555.25622886739598</v>
      </c>
    </row>
    <row r="94" spans="1:3" x14ac:dyDescent="0.25">
      <c r="A94" t="s">
        <v>624</v>
      </c>
      <c r="B94">
        <v>63.451032610763299</v>
      </c>
      <c r="C94">
        <v>251.01325095684001</v>
      </c>
    </row>
    <row r="95" spans="1:3" x14ac:dyDescent="0.25">
      <c r="A95" t="s">
        <v>625</v>
      </c>
      <c r="B95">
        <v>120.519842052087</v>
      </c>
      <c r="C95">
        <v>476.77832989541702</v>
      </c>
    </row>
    <row r="96" spans="1:3" x14ac:dyDescent="0.25">
      <c r="A96" t="s">
        <v>75</v>
      </c>
      <c r="B96">
        <v>18.487278763318599</v>
      </c>
      <c r="C96">
        <v>73.135956229320499</v>
      </c>
    </row>
    <row r="97" spans="1:3" x14ac:dyDescent="0.25">
      <c r="A97" t="s">
        <v>626</v>
      </c>
      <c r="B97">
        <v>82.569909115750804</v>
      </c>
      <c r="C97">
        <v>326.64781746735002</v>
      </c>
    </row>
    <row r="98" spans="1:3" x14ac:dyDescent="0.25">
      <c r="A98" t="s">
        <v>102</v>
      </c>
      <c r="B98">
        <v>37.873852927185403</v>
      </c>
      <c r="C98">
        <v>149.82953875365899</v>
      </c>
    </row>
    <row r="99" spans="1:3" x14ac:dyDescent="0.25">
      <c r="A99" t="s">
        <v>99</v>
      </c>
      <c r="B99">
        <v>66.938860382624696</v>
      </c>
      <c r="C99">
        <v>264.81115071937302</v>
      </c>
    </row>
    <row r="100" spans="1:3" x14ac:dyDescent="0.25">
      <c r="A100" t="s">
        <v>627</v>
      </c>
      <c r="B100">
        <v>45.556208407023398</v>
      </c>
      <c r="C100">
        <v>180.221053984463</v>
      </c>
    </row>
    <row r="101" spans="1:3" x14ac:dyDescent="0.25">
      <c r="A101" t="s">
        <v>628</v>
      </c>
      <c r="B101">
        <v>52.112973046779103</v>
      </c>
      <c r="C101">
        <v>206.15971471643601</v>
      </c>
    </row>
    <row r="102" spans="1:3" x14ac:dyDescent="0.25">
      <c r="A102" t="s">
        <v>629</v>
      </c>
      <c r="B102">
        <v>64.629268801242304</v>
      </c>
      <c r="C102">
        <v>255.674371263289</v>
      </c>
    </row>
    <row r="103" spans="1:3" x14ac:dyDescent="0.25">
      <c r="A103" t="s">
        <v>630</v>
      </c>
      <c r="B103">
        <v>165.79489201331501</v>
      </c>
      <c r="C103">
        <v>655.88711678809102</v>
      </c>
    </row>
    <row r="104" spans="1:3" x14ac:dyDescent="0.25">
      <c r="A104" t="s">
        <v>631</v>
      </c>
      <c r="B104">
        <v>-29.2071525282132</v>
      </c>
      <c r="C104">
        <v>-115.54394003755699</v>
      </c>
    </row>
    <row r="105" spans="1:3" x14ac:dyDescent="0.25">
      <c r="A105" t="s">
        <v>65</v>
      </c>
      <c r="B105">
        <v>44.083339758114398</v>
      </c>
      <c r="C105">
        <v>174.39436318711901</v>
      </c>
    </row>
    <row r="106" spans="1:3" x14ac:dyDescent="0.25">
      <c r="A106" t="s">
        <v>70</v>
      </c>
      <c r="B106">
        <v>15.615226586666999</v>
      </c>
      <c r="C106">
        <v>61.774074095716202</v>
      </c>
    </row>
    <row r="107" spans="1:3" x14ac:dyDescent="0.25">
      <c r="A107" t="s">
        <v>632</v>
      </c>
      <c r="B107" t="s">
        <v>563</v>
      </c>
      <c r="C107" t="s">
        <v>563</v>
      </c>
    </row>
    <row r="108" spans="1:3" x14ac:dyDescent="0.25">
      <c r="A108" t="s">
        <v>633</v>
      </c>
      <c r="B108" t="s">
        <v>563</v>
      </c>
      <c r="C108" t="s">
        <v>563</v>
      </c>
    </row>
    <row r="109" spans="1:3" x14ac:dyDescent="0.25">
      <c r="A109" t="s">
        <v>634</v>
      </c>
      <c r="B109" t="s">
        <v>563</v>
      </c>
      <c r="C109" t="s">
        <v>563</v>
      </c>
    </row>
    <row r="110" spans="1:3" x14ac:dyDescent="0.25">
      <c r="A110" t="s">
        <v>635</v>
      </c>
      <c r="B110" t="s">
        <v>563</v>
      </c>
      <c r="C110" t="s">
        <v>563</v>
      </c>
    </row>
    <row r="111" spans="1:3" x14ac:dyDescent="0.25">
      <c r="A111" t="s">
        <v>636</v>
      </c>
      <c r="B111" t="s">
        <v>563</v>
      </c>
      <c r="C111" t="s">
        <v>563</v>
      </c>
    </row>
    <row r="112" spans="1:3" x14ac:dyDescent="0.25">
      <c r="A112" t="s">
        <v>637</v>
      </c>
      <c r="B112" t="s">
        <v>563</v>
      </c>
      <c r="C112" t="s">
        <v>563</v>
      </c>
    </row>
    <row r="113" spans="1:3" x14ac:dyDescent="0.25">
      <c r="A113" t="s">
        <v>638</v>
      </c>
      <c r="B113">
        <v>64.2842454329015</v>
      </c>
      <c r="C113">
        <v>254.309453565659</v>
      </c>
    </row>
    <row r="114" spans="1:3" x14ac:dyDescent="0.25">
      <c r="A114" t="s">
        <v>639</v>
      </c>
      <c r="B114">
        <v>41.534417216703297</v>
      </c>
      <c r="C114">
        <v>164.31078680970001</v>
      </c>
    </row>
    <row r="115" spans="1:3" x14ac:dyDescent="0.25">
      <c r="A115" t="s">
        <v>640</v>
      </c>
      <c r="B115">
        <v>42.346790037467301</v>
      </c>
      <c r="C115">
        <v>167.524546055824</v>
      </c>
    </row>
    <row r="116" spans="1:3" x14ac:dyDescent="0.25">
      <c r="A116" t="s">
        <v>641</v>
      </c>
      <c r="B116">
        <v>49.664597596392298</v>
      </c>
      <c r="C116">
        <v>196.47390416178999</v>
      </c>
    </row>
    <row r="117" spans="1:3" x14ac:dyDescent="0.25">
      <c r="A117" t="s">
        <v>183</v>
      </c>
      <c r="B117">
        <v>49.124274914463598</v>
      </c>
      <c r="C117">
        <v>194.33637940646199</v>
      </c>
    </row>
    <row r="118" spans="1:3" x14ac:dyDescent="0.25">
      <c r="A118" t="s">
        <v>642</v>
      </c>
      <c r="B118">
        <v>48.869017476371603</v>
      </c>
      <c r="C118">
        <v>193.326577095451</v>
      </c>
    </row>
    <row r="119" spans="1:3" x14ac:dyDescent="0.25">
      <c r="A119" t="s">
        <v>643</v>
      </c>
      <c r="B119" t="s">
        <v>563</v>
      </c>
      <c r="C119" t="s">
        <v>563</v>
      </c>
    </row>
    <row r="120" spans="1:3" x14ac:dyDescent="0.25">
      <c r="A120" t="s">
        <v>644</v>
      </c>
      <c r="B120">
        <v>51.624602212992599</v>
      </c>
      <c r="C120">
        <v>204.227712263249</v>
      </c>
    </row>
    <row r="121" spans="1:3" x14ac:dyDescent="0.25">
      <c r="A121" t="s">
        <v>645</v>
      </c>
      <c r="B121">
        <v>45.101587824991597</v>
      </c>
      <c r="C121">
        <v>178.42256804101501</v>
      </c>
    </row>
    <row r="122" spans="1:3" x14ac:dyDescent="0.25">
      <c r="A122" t="s">
        <v>646</v>
      </c>
      <c r="B122">
        <v>142.35602450855299</v>
      </c>
      <c r="C122">
        <v>563.16260011696295</v>
      </c>
    </row>
    <row r="123" spans="1:3" x14ac:dyDescent="0.25">
      <c r="A123" t="s">
        <v>647</v>
      </c>
      <c r="B123" t="s">
        <v>563</v>
      </c>
      <c r="C123" t="s">
        <v>563</v>
      </c>
    </row>
    <row r="124" spans="1:3" x14ac:dyDescent="0.25">
      <c r="A124" t="s">
        <v>648</v>
      </c>
      <c r="B124">
        <v>57.602355827572303</v>
      </c>
      <c r="C124">
        <v>227.87579656503399</v>
      </c>
    </row>
    <row r="125" spans="1:3" x14ac:dyDescent="0.25">
      <c r="A125" t="s">
        <v>649</v>
      </c>
      <c r="B125">
        <v>29.114650884762298</v>
      </c>
      <c r="C125">
        <v>115.178002127864</v>
      </c>
    </row>
    <row r="126" spans="1:3" x14ac:dyDescent="0.25">
      <c r="A126" t="s">
        <v>144</v>
      </c>
      <c r="B126">
        <v>17.311753702060098</v>
      </c>
      <c r="C126">
        <v>68.485561191341702</v>
      </c>
    </row>
    <row r="127" spans="1:3" x14ac:dyDescent="0.25">
      <c r="A127" t="s">
        <v>650</v>
      </c>
      <c r="B127">
        <v>74.008732263475693</v>
      </c>
      <c r="C127">
        <v>292.77967150842198</v>
      </c>
    </row>
    <row r="128" spans="1:3" x14ac:dyDescent="0.25">
      <c r="A128" t="s">
        <v>651</v>
      </c>
      <c r="B128">
        <v>46.981261564773298</v>
      </c>
      <c r="C128">
        <v>185.85858597085999</v>
      </c>
    </row>
    <row r="129" spans="1:3" x14ac:dyDescent="0.25">
      <c r="A129" t="s">
        <v>149</v>
      </c>
      <c r="B129">
        <v>241.22701768449099</v>
      </c>
      <c r="C129">
        <v>954.29775428644496</v>
      </c>
    </row>
    <row r="130" spans="1:3" x14ac:dyDescent="0.25">
      <c r="A130" t="s">
        <v>167</v>
      </c>
      <c r="B130">
        <v>144.671922002087</v>
      </c>
      <c r="C130">
        <v>572.32432585751701</v>
      </c>
    </row>
    <row r="131" spans="1:3" x14ac:dyDescent="0.25">
      <c r="A131" t="s">
        <v>155</v>
      </c>
      <c r="B131">
        <v>53.0482004893937</v>
      </c>
      <c r="C131">
        <v>209.859488716881</v>
      </c>
    </row>
    <row r="132" spans="1:3" x14ac:dyDescent="0.25">
      <c r="A132" t="s">
        <v>652</v>
      </c>
      <c r="B132">
        <v>36.3108354890377</v>
      </c>
      <c r="C132">
        <v>143.64621797370501</v>
      </c>
    </row>
    <row r="133" spans="1:3" x14ac:dyDescent="0.25">
      <c r="A133" t="s">
        <v>653</v>
      </c>
      <c r="B133">
        <v>48.352974769067004</v>
      </c>
      <c r="C133">
        <v>191.28510428936201</v>
      </c>
    </row>
    <row r="134" spans="1:3" x14ac:dyDescent="0.25">
      <c r="A134" t="s">
        <v>654</v>
      </c>
      <c r="B134">
        <v>48.712396568382502</v>
      </c>
      <c r="C134">
        <v>192.70698239912301</v>
      </c>
    </row>
    <row r="135" spans="1:3" x14ac:dyDescent="0.25">
      <c r="A135" t="s">
        <v>655</v>
      </c>
      <c r="B135">
        <v>13.856337178082301</v>
      </c>
      <c r="C135">
        <v>54.815880818850196</v>
      </c>
    </row>
    <row r="136" spans="1:3" x14ac:dyDescent="0.25">
      <c r="A136" t="s">
        <v>656</v>
      </c>
      <c r="B136">
        <v>20.186827149422101</v>
      </c>
      <c r="C136">
        <v>79.859395517870894</v>
      </c>
    </row>
    <row r="137" spans="1:3" x14ac:dyDescent="0.25">
      <c r="A137" t="s">
        <v>657</v>
      </c>
      <c r="B137">
        <v>26.354546134584499</v>
      </c>
      <c r="C137">
        <v>104.258985717624</v>
      </c>
    </row>
    <row r="138" spans="1:3" x14ac:dyDescent="0.25">
      <c r="A138" t="s">
        <v>254</v>
      </c>
      <c r="B138">
        <v>54.497741919126597</v>
      </c>
      <c r="C138">
        <v>215.59389668004201</v>
      </c>
    </row>
    <row r="139" spans="1:3" x14ac:dyDescent="0.25">
      <c r="A139" t="s">
        <v>299</v>
      </c>
      <c r="B139">
        <v>50.578519140150199</v>
      </c>
      <c r="C139">
        <v>200.08939170200699</v>
      </c>
    </row>
    <row r="140" spans="1:3" x14ac:dyDescent="0.25">
      <c r="A140" t="s">
        <v>658</v>
      </c>
      <c r="B140">
        <v>30.6993022323588</v>
      </c>
      <c r="C140">
        <v>121.446906982942</v>
      </c>
    </row>
    <row r="141" spans="1:3" x14ac:dyDescent="0.25">
      <c r="A141" t="s">
        <v>659</v>
      </c>
      <c r="B141">
        <v>50.273280580549503</v>
      </c>
      <c r="C141">
        <v>198.88186331341899</v>
      </c>
    </row>
    <row r="142" spans="1:3" x14ac:dyDescent="0.25">
      <c r="A142" t="s">
        <v>660</v>
      </c>
      <c r="B142">
        <v>50.7643264455346</v>
      </c>
      <c r="C142">
        <v>200.82444823075099</v>
      </c>
    </row>
    <row r="143" spans="1:3" x14ac:dyDescent="0.25">
      <c r="A143" t="s">
        <v>661</v>
      </c>
      <c r="B143">
        <v>198.040993902899</v>
      </c>
      <c r="C143">
        <v>783.45318676276599</v>
      </c>
    </row>
    <row r="144" spans="1:3" x14ac:dyDescent="0.25">
      <c r="A144" t="s">
        <v>662</v>
      </c>
      <c r="B144">
        <v>79.102422122115399</v>
      </c>
      <c r="C144">
        <v>312.93038613313797</v>
      </c>
    </row>
    <row r="145" spans="1:3" x14ac:dyDescent="0.25">
      <c r="A145" t="s">
        <v>663</v>
      </c>
      <c r="B145">
        <v>44.709299964873502</v>
      </c>
      <c r="C145">
        <v>176.87067129438199</v>
      </c>
    </row>
    <row r="146" spans="1:3" x14ac:dyDescent="0.25">
      <c r="A146" t="s">
        <v>339</v>
      </c>
      <c r="B146">
        <v>105.844239662555</v>
      </c>
      <c r="C146">
        <v>418.72142342796297</v>
      </c>
    </row>
    <row r="147" spans="1:3" x14ac:dyDescent="0.25">
      <c r="A147" t="s">
        <v>664</v>
      </c>
      <c r="B147">
        <v>-315.74507793756601</v>
      </c>
      <c r="C147">
        <v>-1249.0923350754899</v>
      </c>
    </row>
    <row r="148" spans="1:3" x14ac:dyDescent="0.25">
      <c r="A148" t="s">
        <v>79</v>
      </c>
      <c r="B148">
        <v>-185.23868282572201</v>
      </c>
      <c r="C148">
        <v>-732.80704924509598</v>
      </c>
    </row>
    <row r="149" spans="1:3" x14ac:dyDescent="0.25">
      <c r="A149" t="s">
        <v>665</v>
      </c>
      <c r="B149">
        <v>79.043837316522598</v>
      </c>
      <c r="C149">
        <v>312.69862375034501</v>
      </c>
    </row>
    <row r="150" spans="1:3" x14ac:dyDescent="0.25">
      <c r="A150" t="s">
        <v>666</v>
      </c>
      <c r="B150">
        <v>221.416812381547</v>
      </c>
      <c r="C150">
        <v>875.92828052675804</v>
      </c>
    </row>
    <row r="151" spans="1:3" x14ac:dyDescent="0.25">
      <c r="A151" t="s">
        <v>667</v>
      </c>
      <c r="B151">
        <v>142.65479382103999</v>
      </c>
      <c r="C151">
        <v>564.34453606548504</v>
      </c>
    </row>
    <row r="152" spans="1:3" x14ac:dyDescent="0.25">
      <c r="A152" t="s">
        <v>668</v>
      </c>
      <c r="B152">
        <v>57.243878638654003</v>
      </c>
      <c r="C152">
        <v>226.457655348385</v>
      </c>
    </row>
    <row r="153" spans="1:3" x14ac:dyDescent="0.25">
      <c r="A153" t="s">
        <v>669</v>
      </c>
      <c r="B153">
        <v>61.604057704779699</v>
      </c>
      <c r="C153">
        <v>243.706590111292</v>
      </c>
    </row>
    <row r="154" spans="1:3" x14ac:dyDescent="0.25">
      <c r="A154" t="s">
        <v>670</v>
      </c>
      <c r="B154">
        <v>64.780086008604101</v>
      </c>
      <c r="C154">
        <v>256.27100643158201</v>
      </c>
    </row>
    <row r="155" spans="1:3" x14ac:dyDescent="0.25">
      <c r="A155" t="s">
        <v>671</v>
      </c>
      <c r="B155">
        <v>56.550416342254003</v>
      </c>
      <c r="C155">
        <v>223.714307946883</v>
      </c>
    </row>
    <row r="156" spans="1:3" x14ac:dyDescent="0.25">
      <c r="A156" t="s">
        <v>40</v>
      </c>
      <c r="B156">
        <v>52.889162409895803</v>
      </c>
      <c r="C156">
        <v>209.230331653267</v>
      </c>
    </row>
    <row r="157" spans="1:3" x14ac:dyDescent="0.25">
      <c r="A157" t="s">
        <v>672</v>
      </c>
      <c r="B157">
        <v>50.778009344809298</v>
      </c>
      <c r="C157">
        <v>200.878577988584</v>
      </c>
    </row>
    <row r="158" spans="1:3" x14ac:dyDescent="0.25">
      <c r="A158" t="s">
        <v>673</v>
      </c>
      <c r="B158">
        <v>47.674380687183302</v>
      </c>
      <c r="C158">
        <v>188.60057577083299</v>
      </c>
    </row>
    <row r="159" spans="1:3" x14ac:dyDescent="0.25">
      <c r="A159" t="s">
        <v>188</v>
      </c>
      <c r="B159">
        <v>201.498296860267</v>
      </c>
      <c r="C159">
        <v>797.13032989446504</v>
      </c>
    </row>
    <row r="160" spans="1:3" x14ac:dyDescent="0.25">
      <c r="A160" t="s">
        <v>674</v>
      </c>
      <c r="B160">
        <v>374.35774848891498</v>
      </c>
      <c r="C160">
        <v>1480.9649520683399</v>
      </c>
    </row>
    <row r="161" spans="1:3" x14ac:dyDescent="0.25">
      <c r="A161" t="s">
        <v>675</v>
      </c>
      <c r="B161">
        <v>8.7372313676817193</v>
      </c>
      <c r="C161">
        <v>34.564620302047601</v>
      </c>
    </row>
    <row r="162" spans="1:3" x14ac:dyDescent="0.25">
      <c r="A162" t="s">
        <v>676</v>
      </c>
      <c r="B162">
        <v>37.964276214685597</v>
      </c>
      <c r="C162">
        <v>150.187254655571</v>
      </c>
    </row>
    <row r="163" spans="1:3" x14ac:dyDescent="0.25">
      <c r="A163" t="s">
        <v>677</v>
      </c>
      <c r="B163">
        <v>84.300587985565599</v>
      </c>
      <c r="C163">
        <v>333.49440942337799</v>
      </c>
    </row>
    <row r="164" spans="1:3" x14ac:dyDescent="0.25">
      <c r="A164" t="s">
        <v>678</v>
      </c>
      <c r="B164">
        <v>50.049512521403003</v>
      </c>
      <c r="C164">
        <v>197.99663346489601</v>
      </c>
    </row>
    <row r="165" spans="1:3" x14ac:dyDescent="0.25">
      <c r="A165" t="s">
        <v>679</v>
      </c>
      <c r="B165" t="s">
        <v>563</v>
      </c>
      <c r="C165" t="s">
        <v>563</v>
      </c>
    </row>
    <row r="166" spans="1:3" x14ac:dyDescent="0.25">
      <c r="A166" t="s">
        <v>680</v>
      </c>
      <c r="B166">
        <v>286.62506983484298</v>
      </c>
      <c r="C166">
        <v>1133.8931397118199</v>
      </c>
    </row>
    <row r="167" spans="1:3" x14ac:dyDescent="0.25">
      <c r="A167" t="s">
        <v>681</v>
      </c>
      <c r="B167">
        <v>148.64606056898401</v>
      </c>
      <c r="C167">
        <v>588.04607852857805</v>
      </c>
    </row>
    <row r="168" spans="1:3" x14ac:dyDescent="0.25">
      <c r="A168" t="s">
        <v>682</v>
      </c>
      <c r="B168">
        <v>165.19585540205</v>
      </c>
      <c r="C168">
        <v>653.51731883447496</v>
      </c>
    </row>
    <row r="169" spans="1:3" x14ac:dyDescent="0.25">
      <c r="A169" t="s">
        <v>683</v>
      </c>
      <c r="B169">
        <v>48.266853145527698</v>
      </c>
      <c r="C169">
        <v>190.94440583556599</v>
      </c>
    </row>
    <row r="170" spans="1:3" x14ac:dyDescent="0.25">
      <c r="A170" t="s">
        <v>684</v>
      </c>
      <c r="B170">
        <v>82.290325802999803</v>
      </c>
      <c r="C170">
        <v>325.54178162586197</v>
      </c>
    </row>
    <row r="171" spans="1:3" x14ac:dyDescent="0.25">
      <c r="A171" t="s">
        <v>685</v>
      </c>
      <c r="B171">
        <v>55.741279847021602</v>
      </c>
      <c r="C171">
        <v>220.51335165383</v>
      </c>
    </row>
    <row r="172" spans="1:3" x14ac:dyDescent="0.25">
      <c r="A172" t="s">
        <v>686</v>
      </c>
      <c r="B172">
        <v>48.0662566305922</v>
      </c>
      <c r="C172">
        <v>190.15084296869401</v>
      </c>
    </row>
    <row r="173" spans="1:3" x14ac:dyDescent="0.25">
      <c r="A173" t="s">
        <v>687</v>
      </c>
      <c r="B173">
        <v>302.93001533682002</v>
      </c>
      <c r="C173">
        <v>1198.39575233646</v>
      </c>
    </row>
    <row r="174" spans="1:3" x14ac:dyDescent="0.25">
      <c r="A174" t="s">
        <v>349</v>
      </c>
      <c r="B174">
        <v>41.397075597393901</v>
      </c>
      <c r="C174">
        <v>163.767461272888</v>
      </c>
    </row>
    <row r="175" spans="1:3" x14ac:dyDescent="0.25">
      <c r="A175" t="s">
        <v>688</v>
      </c>
      <c r="B175">
        <v>174.25889858414899</v>
      </c>
      <c r="C175">
        <v>689.37085563436494</v>
      </c>
    </row>
    <row r="176" spans="1:3" x14ac:dyDescent="0.25">
      <c r="A176" t="s">
        <v>689</v>
      </c>
      <c r="B176">
        <v>71.180130586606197</v>
      </c>
      <c r="C176">
        <v>281.58968021342503</v>
      </c>
    </row>
    <row r="177" spans="1:3" x14ac:dyDescent="0.25">
      <c r="A177" t="s">
        <v>690</v>
      </c>
      <c r="B177">
        <v>390.45523280463402</v>
      </c>
      <c r="C177">
        <v>1544.64684508185</v>
      </c>
    </row>
    <row r="178" spans="1:3" x14ac:dyDescent="0.25">
      <c r="A178" t="s">
        <v>691</v>
      </c>
      <c r="B178">
        <v>178.296412616331</v>
      </c>
      <c r="C178">
        <v>705.343322610889</v>
      </c>
    </row>
    <row r="179" spans="1:3" x14ac:dyDescent="0.25">
      <c r="A179" t="s">
        <v>692</v>
      </c>
      <c r="B179">
        <v>222.11199567681899</v>
      </c>
      <c r="C179">
        <v>878.67843622599798</v>
      </c>
    </row>
    <row r="180" spans="1:3" x14ac:dyDescent="0.25">
      <c r="A180" t="s">
        <v>693</v>
      </c>
      <c r="B180">
        <v>60.804664371288197</v>
      </c>
      <c r="C180">
        <v>240.54417791441199</v>
      </c>
    </row>
    <row r="181" spans="1:3" x14ac:dyDescent="0.25">
      <c r="A181" t="s">
        <v>695</v>
      </c>
      <c r="B181">
        <v>168.29869159561099</v>
      </c>
      <c r="C181">
        <v>665.79218605231802</v>
      </c>
    </row>
  </sheetData>
  <sortState ref="A1:C362">
    <sortCondition ref="A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"/>
  <sheetViews>
    <sheetView workbookViewId="0">
      <selection activeCell="J9" sqref="J9"/>
    </sheetView>
  </sheetViews>
  <sheetFormatPr defaultRowHeight="15" x14ac:dyDescent="0.25"/>
  <cols>
    <col min="1" max="1" width="12.5703125"/>
    <col min="2" max="2" width="14.42578125" style="5" bestFit="1" customWidth="1"/>
    <col min="3" max="3" width="26.28515625" bestFit="1" customWidth="1"/>
  </cols>
  <sheetData>
    <row r="1" spans="1:2" x14ac:dyDescent="0.25">
      <c r="A1" t="s">
        <v>976</v>
      </c>
      <c r="B1" s="5" t="s">
        <v>977</v>
      </c>
    </row>
    <row r="2" spans="1:2" x14ac:dyDescent="0.25">
      <c r="A2" s="3" t="s">
        <v>700</v>
      </c>
      <c r="B2" s="4">
        <v>13247</v>
      </c>
    </row>
    <row r="3" spans="1:2" x14ac:dyDescent="0.25">
      <c r="A3" s="3" t="s">
        <v>706</v>
      </c>
      <c r="B3" s="4">
        <v>17017</v>
      </c>
    </row>
    <row r="4" spans="1:2" x14ac:dyDescent="0.25">
      <c r="A4" s="3" t="s">
        <v>25</v>
      </c>
      <c r="B4" s="4">
        <v>24124</v>
      </c>
    </row>
    <row r="5" spans="1:2" x14ac:dyDescent="0.25">
      <c r="A5" s="3" t="s">
        <v>701</v>
      </c>
      <c r="B5" s="4">
        <v>692</v>
      </c>
    </row>
    <row r="6" spans="1:2" x14ac:dyDescent="0.25">
      <c r="A6" s="3" t="s">
        <v>48</v>
      </c>
      <c r="B6" s="4">
        <v>13351</v>
      </c>
    </row>
    <row r="7" spans="1:2" x14ac:dyDescent="0.25">
      <c r="A7" s="3" t="s">
        <v>58</v>
      </c>
      <c r="B7" s="4">
        <v>22852</v>
      </c>
    </row>
    <row r="8" spans="1:2" x14ac:dyDescent="0.25">
      <c r="A8" s="3" t="s">
        <v>113</v>
      </c>
      <c r="B8" s="4">
        <v>16708</v>
      </c>
    </row>
    <row r="9" spans="1:2" x14ac:dyDescent="0.25">
      <c r="A9" s="3" t="s">
        <v>741</v>
      </c>
      <c r="B9" s="4">
        <v>0</v>
      </c>
    </row>
    <row r="10" spans="1:2" x14ac:dyDescent="0.25">
      <c r="A10" s="3" t="s">
        <v>702</v>
      </c>
      <c r="B10" s="4">
        <v>6729</v>
      </c>
    </row>
    <row r="11" spans="1:2" x14ac:dyDescent="0.25">
      <c r="A11" s="3" t="s">
        <v>707</v>
      </c>
      <c r="B11" s="4">
        <v>9487</v>
      </c>
    </row>
    <row r="12" spans="1:2" x14ac:dyDescent="0.25">
      <c r="A12" s="3" t="s">
        <v>578</v>
      </c>
      <c r="B12" s="4">
        <v>17421</v>
      </c>
    </row>
    <row r="13" spans="1:2" x14ac:dyDescent="0.25">
      <c r="A13" s="3" t="s">
        <v>703</v>
      </c>
      <c r="B13" s="4">
        <v>2793</v>
      </c>
    </row>
    <row r="14" spans="1:2" x14ac:dyDescent="0.25">
      <c r="A14" s="3" t="s">
        <v>581</v>
      </c>
      <c r="B14" s="4">
        <v>17789</v>
      </c>
    </row>
    <row r="15" spans="1:2" x14ac:dyDescent="0.25">
      <c r="A15" s="3" t="s">
        <v>136</v>
      </c>
      <c r="B15" s="4">
        <v>32340</v>
      </c>
    </row>
    <row r="16" spans="1:2" x14ac:dyDescent="0.25">
      <c r="A16" s="3" t="s">
        <v>164</v>
      </c>
      <c r="B16" s="4">
        <v>13414</v>
      </c>
    </row>
    <row r="17" spans="1:2" x14ac:dyDescent="0.25">
      <c r="A17" s="3" t="s">
        <v>176</v>
      </c>
      <c r="B17" s="4">
        <v>5435</v>
      </c>
    </row>
    <row r="18" spans="1:2" x14ac:dyDescent="0.25">
      <c r="A18" s="3" t="s">
        <v>742</v>
      </c>
      <c r="B18" s="4">
        <v>2632</v>
      </c>
    </row>
    <row r="19" spans="1:2" x14ac:dyDescent="0.25">
      <c r="A19" s="3" t="s">
        <v>704</v>
      </c>
      <c r="B19" s="4">
        <v>10069</v>
      </c>
    </row>
    <row r="20" spans="1:2" x14ac:dyDescent="0.25">
      <c r="A20" s="3" t="s">
        <v>743</v>
      </c>
      <c r="B20" s="4">
        <v>0</v>
      </c>
    </row>
    <row r="21" spans="1:2" x14ac:dyDescent="0.25">
      <c r="A21" s="3" t="s">
        <v>705</v>
      </c>
      <c r="B21" s="4">
        <v>8761</v>
      </c>
    </row>
    <row r="22" spans="1:2" x14ac:dyDescent="0.25">
      <c r="A22" s="3" t="s">
        <v>708</v>
      </c>
      <c r="B22" s="4">
        <v>643359</v>
      </c>
    </row>
    <row r="23" spans="1:2" x14ac:dyDescent="0.25">
      <c r="A23" s="3" t="s">
        <v>198</v>
      </c>
      <c r="B23" s="4">
        <v>67680</v>
      </c>
    </row>
    <row r="24" spans="1:2" x14ac:dyDescent="0.25">
      <c r="A24" s="3" t="s">
        <v>589</v>
      </c>
      <c r="B24" s="4">
        <v>9387</v>
      </c>
    </row>
    <row r="25" spans="1:2" x14ac:dyDescent="0.25">
      <c r="A25" s="3" t="s">
        <v>192</v>
      </c>
      <c r="B25" s="4">
        <v>2655</v>
      </c>
    </row>
    <row r="26" spans="1:2" x14ac:dyDescent="0.25">
      <c r="A26" s="3" t="s">
        <v>590</v>
      </c>
      <c r="B26" s="4">
        <v>6103</v>
      </c>
    </row>
    <row r="27" spans="1:2" x14ac:dyDescent="0.25">
      <c r="A27" s="3" t="s">
        <v>243</v>
      </c>
      <c r="B27" s="4">
        <v>6446</v>
      </c>
    </row>
    <row r="28" spans="1:2" x14ac:dyDescent="0.25">
      <c r="A28" s="3" t="s">
        <v>709</v>
      </c>
      <c r="B28" s="4">
        <v>8331</v>
      </c>
    </row>
    <row r="29" spans="1:2" x14ac:dyDescent="0.25">
      <c r="A29" s="3" t="s">
        <v>593</v>
      </c>
      <c r="B29" s="4">
        <v>9342</v>
      </c>
    </row>
    <row r="30" spans="1:2" x14ac:dyDescent="0.25">
      <c r="A30" s="3" t="s">
        <v>710</v>
      </c>
      <c r="B30" s="4">
        <v>2443</v>
      </c>
    </row>
    <row r="31" spans="1:2" x14ac:dyDescent="0.25">
      <c r="A31" s="3" t="s">
        <v>599</v>
      </c>
      <c r="B31" s="4">
        <v>7288</v>
      </c>
    </row>
    <row r="32" spans="1:2" x14ac:dyDescent="0.25">
      <c r="A32" s="3" t="s">
        <v>265</v>
      </c>
      <c r="B32" s="4">
        <v>37152</v>
      </c>
    </row>
    <row r="33" spans="1:2" x14ac:dyDescent="0.25">
      <c r="A33" s="3" t="s">
        <v>711</v>
      </c>
      <c r="B33" s="4">
        <v>5771</v>
      </c>
    </row>
    <row r="34" spans="1:2" x14ac:dyDescent="0.25">
      <c r="A34" s="3" t="s">
        <v>281</v>
      </c>
      <c r="B34" s="4">
        <v>25003</v>
      </c>
    </row>
    <row r="35" spans="1:2" x14ac:dyDescent="0.25">
      <c r="A35" s="3" t="s">
        <v>294</v>
      </c>
      <c r="B35" s="4">
        <v>3667</v>
      </c>
    </row>
    <row r="36" spans="1:2" x14ac:dyDescent="0.25">
      <c r="A36" s="3" t="s">
        <v>309</v>
      </c>
      <c r="B36" s="4">
        <v>6649</v>
      </c>
    </row>
    <row r="37" spans="1:2" x14ac:dyDescent="0.25">
      <c r="A37" s="3" t="s">
        <v>325</v>
      </c>
      <c r="B37" s="4">
        <v>10267</v>
      </c>
    </row>
    <row r="38" spans="1:2" x14ac:dyDescent="0.25">
      <c r="A38" s="3" t="s">
        <v>601</v>
      </c>
      <c r="B38" s="4">
        <v>3162</v>
      </c>
    </row>
    <row r="39" spans="1:2" x14ac:dyDescent="0.25">
      <c r="A39" s="3" t="s">
        <v>602</v>
      </c>
      <c r="B39" s="4">
        <v>2130</v>
      </c>
    </row>
    <row r="40" spans="1:2" x14ac:dyDescent="0.25">
      <c r="A40" s="3" t="s">
        <v>314</v>
      </c>
      <c r="B40" s="4">
        <v>14730</v>
      </c>
    </row>
    <row r="41" spans="1:2" x14ac:dyDescent="0.25">
      <c r="A41" s="3" t="s">
        <v>744</v>
      </c>
      <c r="B41" s="4">
        <v>0</v>
      </c>
    </row>
    <row r="42" spans="1:2" x14ac:dyDescent="0.25">
      <c r="A42" s="3" t="s">
        <v>603</v>
      </c>
      <c r="B42" s="4">
        <v>5022</v>
      </c>
    </row>
    <row r="43" spans="1:2" x14ac:dyDescent="0.25">
      <c r="A43" s="3" t="s">
        <v>712</v>
      </c>
      <c r="B43" s="4">
        <v>27590</v>
      </c>
    </row>
    <row r="44" spans="1:2" x14ac:dyDescent="0.25">
      <c r="A44" s="3" t="s">
        <v>354</v>
      </c>
      <c r="B44" s="4">
        <v>10379</v>
      </c>
    </row>
    <row r="45" spans="1:2" x14ac:dyDescent="0.25">
      <c r="A45" s="3" t="s">
        <v>359</v>
      </c>
      <c r="B45" s="4">
        <v>8663</v>
      </c>
    </row>
    <row r="46" spans="1:2" x14ac:dyDescent="0.25">
      <c r="A46" s="3" t="s">
        <v>745</v>
      </c>
      <c r="B46" s="4">
        <v>4698</v>
      </c>
    </row>
    <row r="47" spans="1:2" x14ac:dyDescent="0.25">
      <c r="A47" s="3" t="s">
        <v>207</v>
      </c>
      <c r="B47" s="4">
        <v>60</v>
      </c>
    </row>
    <row r="48" spans="1:2" x14ac:dyDescent="0.25">
      <c r="A48" s="3" t="s">
        <v>606</v>
      </c>
      <c r="B48" s="4">
        <v>9044</v>
      </c>
    </row>
    <row r="49" spans="1:2" x14ac:dyDescent="0.25">
      <c r="A49" s="3" t="s">
        <v>607</v>
      </c>
      <c r="B49" s="4">
        <v>0</v>
      </c>
    </row>
    <row r="50" spans="1:2" x14ac:dyDescent="0.25">
      <c r="A50" s="3" t="s">
        <v>608</v>
      </c>
      <c r="B50" s="4">
        <v>2712</v>
      </c>
    </row>
    <row r="51" spans="1:2" x14ac:dyDescent="0.25">
      <c r="A51" s="3" t="s">
        <v>714</v>
      </c>
      <c r="B51" s="4">
        <v>1130</v>
      </c>
    </row>
    <row r="52" spans="1:2" x14ac:dyDescent="0.25">
      <c r="A52" s="3" t="s">
        <v>715</v>
      </c>
      <c r="B52" s="4">
        <v>2391</v>
      </c>
    </row>
    <row r="53" spans="1:2" x14ac:dyDescent="0.25">
      <c r="A53" s="3" t="s">
        <v>716</v>
      </c>
      <c r="B53" s="4">
        <v>3492</v>
      </c>
    </row>
    <row r="54" spans="1:2" x14ac:dyDescent="0.25">
      <c r="A54" s="3" t="s">
        <v>619</v>
      </c>
      <c r="B54" s="4">
        <v>12719</v>
      </c>
    </row>
    <row r="55" spans="1:2" x14ac:dyDescent="0.25">
      <c r="A55" s="3" t="s">
        <v>620</v>
      </c>
      <c r="B55" s="4">
        <v>828</v>
      </c>
    </row>
    <row r="56" spans="1:2" x14ac:dyDescent="0.25">
      <c r="A56" s="3" t="s">
        <v>717</v>
      </c>
      <c r="B56" s="4">
        <v>7457</v>
      </c>
    </row>
    <row r="57" spans="1:2" x14ac:dyDescent="0.25">
      <c r="A57" s="3" t="s">
        <v>718</v>
      </c>
      <c r="B57" s="4">
        <v>9326</v>
      </c>
    </row>
    <row r="58" spans="1:2" x14ac:dyDescent="0.25">
      <c r="A58" s="3" t="s">
        <v>624</v>
      </c>
      <c r="B58" s="4">
        <v>23610</v>
      </c>
    </row>
    <row r="59" spans="1:2" x14ac:dyDescent="0.25">
      <c r="A59" s="3" t="s">
        <v>719</v>
      </c>
      <c r="B59" s="4">
        <v>21881</v>
      </c>
    </row>
    <row r="60" spans="1:2" x14ac:dyDescent="0.25">
      <c r="A60" s="3" t="s">
        <v>720</v>
      </c>
      <c r="B60" s="4">
        <v>88663</v>
      </c>
    </row>
    <row r="61" spans="1:2" x14ac:dyDescent="0.25">
      <c r="A61" s="3" t="s">
        <v>638</v>
      </c>
      <c r="B61" s="4">
        <v>0</v>
      </c>
    </row>
    <row r="62" spans="1:2" x14ac:dyDescent="0.25">
      <c r="A62" s="3" t="s">
        <v>721</v>
      </c>
      <c r="B62" s="4">
        <v>94756</v>
      </c>
    </row>
    <row r="63" spans="1:2" x14ac:dyDescent="0.25">
      <c r="A63" s="3" t="s">
        <v>722</v>
      </c>
      <c r="B63" s="4">
        <v>0</v>
      </c>
    </row>
    <row r="64" spans="1:2" x14ac:dyDescent="0.25">
      <c r="A64" s="3" t="s">
        <v>723</v>
      </c>
      <c r="B64" s="4">
        <v>13035</v>
      </c>
    </row>
    <row r="65" spans="1:2" x14ac:dyDescent="0.25">
      <c r="A65" s="3" t="s">
        <v>724</v>
      </c>
      <c r="B65" s="4">
        <v>40577</v>
      </c>
    </row>
    <row r="66" spans="1:2" x14ac:dyDescent="0.25">
      <c r="A66" s="3" t="s">
        <v>725</v>
      </c>
      <c r="B66" s="4">
        <v>52650</v>
      </c>
    </row>
    <row r="67" spans="1:2" x14ac:dyDescent="0.25">
      <c r="A67" s="3" t="s">
        <v>726</v>
      </c>
      <c r="B67" s="4">
        <v>713</v>
      </c>
    </row>
    <row r="68" spans="1:2" x14ac:dyDescent="0.25">
      <c r="A68" s="3" t="s">
        <v>727</v>
      </c>
      <c r="B68" s="4">
        <v>2311</v>
      </c>
    </row>
    <row r="69" spans="1:2" x14ac:dyDescent="0.25">
      <c r="A69" s="3" t="s">
        <v>667</v>
      </c>
      <c r="B69" s="4">
        <v>2100</v>
      </c>
    </row>
    <row r="70" spans="1:2" x14ac:dyDescent="0.25">
      <c r="A70" s="3" t="s">
        <v>668</v>
      </c>
      <c r="B70" s="4">
        <v>0</v>
      </c>
    </row>
    <row r="71" spans="1:2" x14ac:dyDescent="0.25">
      <c r="A71" s="3" t="s">
        <v>669</v>
      </c>
      <c r="B71" s="4">
        <v>0</v>
      </c>
    </row>
    <row r="72" spans="1:2" x14ac:dyDescent="0.25">
      <c r="A72" s="3" t="s">
        <v>670</v>
      </c>
      <c r="B72" s="4">
        <v>0</v>
      </c>
    </row>
    <row r="73" spans="1:2" x14ac:dyDescent="0.25">
      <c r="A73" s="3" t="s">
        <v>671</v>
      </c>
      <c r="B73" s="4">
        <v>400</v>
      </c>
    </row>
    <row r="74" spans="1:2" x14ac:dyDescent="0.25">
      <c r="A74" s="3" t="s">
        <v>40</v>
      </c>
      <c r="B74" s="4">
        <v>5375</v>
      </c>
    </row>
    <row r="75" spans="1:2" x14ac:dyDescent="0.25">
      <c r="A75" s="3" t="s">
        <v>780</v>
      </c>
      <c r="B75" s="4">
        <v>8200</v>
      </c>
    </row>
    <row r="76" spans="1:2" x14ac:dyDescent="0.25">
      <c r="A76" s="3" t="s">
        <v>122</v>
      </c>
      <c r="B76" s="4">
        <v>14807</v>
      </c>
    </row>
    <row r="77" spans="1:2" x14ac:dyDescent="0.25">
      <c r="A77" s="3" t="s">
        <v>672</v>
      </c>
      <c r="B77" s="4">
        <v>0</v>
      </c>
    </row>
    <row r="78" spans="1:2" x14ac:dyDescent="0.25">
      <c r="A78" s="3" t="s">
        <v>673</v>
      </c>
      <c r="B78" s="4">
        <v>0</v>
      </c>
    </row>
    <row r="79" spans="1:2" x14ac:dyDescent="0.25">
      <c r="A79" s="3" t="s">
        <v>188</v>
      </c>
      <c r="B79" s="4">
        <v>2357</v>
      </c>
    </row>
    <row r="80" spans="1:2" x14ac:dyDescent="0.25">
      <c r="A80" s="3" t="s">
        <v>728</v>
      </c>
      <c r="B80" s="4">
        <v>520</v>
      </c>
    </row>
    <row r="81" spans="1:2" x14ac:dyDescent="0.25">
      <c r="A81" s="3" t="s">
        <v>678</v>
      </c>
      <c r="B81" s="4">
        <v>0</v>
      </c>
    </row>
    <row r="82" spans="1:2" x14ac:dyDescent="0.25">
      <c r="A82" s="3" t="s">
        <v>679</v>
      </c>
      <c r="B82" s="4">
        <v>700</v>
      </c>
    </row>
    <row r="83" spans="1:2" x14ac:dyDescent="0.25">
      <c r="A83" s="3" t="s">
        <v>781</v>
      </c>
      <c r="B83" s="4">
        <v>0</v>
      </c>
    </row>
    <row r="84" spans="1:2" x14ac:dyDescent="0.25">
      <c r="A84" s="3" t="s">
        <v>782</v>
      </c>
      <c r="B84" s="4">
        <v>0</v>
      </c>
    </row>
    <row r="85" spans="1:2" x14ac:dyDescent="0.25">
      <c r="A85" s="3" t="s">
        <v>680</v>
      </c>
      <c r="B85" s="4">
        <v>640</v>
      </c>
    </row>
    <row r="86" spans="1:2" x14ac:dyDescent="0.25">
      <c r="A86" s="3" t="s">
        <v>681</v>
      </c>
      <c r="B86" s="4">
        <v>3520</v>
      </c>
    </row>
    <row r="87" spans="1:2" x14ac:dyDescent="0.25">
      <c r="A87" s="3" t="s">
        <v>682</v>
      </c>
      <c r="B87" s="4">
        <v>2055</v>
      </c>
    </row>
    <row r="88" spans="1:2" x14ac:dyDescent="0.25">
      <c r="A88" s="3" t="s">
        <v>683</v>
      </c>
      <c r="B88" s="4">
        <v>0</v>
      </c>
    </row>
    <row r="89" spans="1:2" x14ac:dyDescent="0.25">
      <c r="A89" s="3" t="s">
        <v>729</v>
      </c>
      <c r="B89" s="4">
        <v>2594</v>
      </c>
    </row>
    <row r="90" spans="1:2" x14ac:dyDescent="0.25">
      <c r="A90" s="3" t="s">
        <v>686</v>
      </c>
      <c r="B90" s="4">
        <v>0</v>
      </c>
    </row>
    <row r="91" spans="1:2" x14ac:dyDescent="0.25">
      <c r="A91" s="3" t="s">
        <v>687</v>
      </c>
      <c r="B91" s="4">
        <v>0</v>
      </c>
    </row>
    <row r="92" spans="1:2" x14ac:dyDescent="0.25">
      <c r="A92" s="3" t="s">
        <v>349</v>
      </c>
      <c r="B92" s="4">
        <v>0</v>
      </c>
    </row>
    <row r="93" spans="1:2" x14ac:dyDescent="0.25">
      <c r="A93" s="3" t="s">
        <v>688</v>
      </c>
      <c r="B93" s="4">
        <v>2427</v>
      </c>
    </row>
    <row r="94" spans="1:2" x14ac:dyDescent="0.25">
      <c r="A94" s="3" t="s">
        <v>689</v>
      </c>
      <c r="B94" s="4">
        <v>0</v>
      </c>
    </row>
    <row r="95" spans="1:2" x14ac:dyDescent="0.25">
      <c r="A95" s="3" t="s">
        <v>693</v>
      </c>
      <c r="B95" s="4">
        <v>400</v>
      </c>
    </row>
    <row r="96" spans="1:2" x14ac:dyDescent="0.25">
      <c r="A96" s="3" t="s">
        <v>695</v>
      </c>
      <c r="B96" s="4">
        <v>0</v>
      </c>
    </row>
    <row r="97" spans="1:2" x14ac:dyDescent="0.25">
      <c r="A97" s="3" t="s">
        <v>797</v>
      </c>
      <c r="B97" s="4">
        <v>1406</v>
      </c>
    </row>
    <row r="98" spans="1:2" x14ac:dyDescent="0.25">
      <c r="A98" s="3" t="s">
        <v>798</v>
      </c>
      <c r="B98" s="4">
        <v>66</v>
      </c>
    </row>
    <row r="99" spans="1:2" x14ac:dyDescent="0.25">
      <c r="A99" s="3" t="s">
        <v>799</v>
      </c>
      <c r="B99" s="4">
        <v>168</v>
      </c>
    </row>
    <row r="100" spans="1:2" x14ac:dyDescent="0.25">
      <c r="A100" s="3" t="s">
        <v>800</v>
      </c>
      <c r="B100" s="4">
        <v>13355</v>
      </c>
    </row>
    <row r="101" spans="1:2" x14ac:dyDescent="0.25">
      <c r="A101" s="3" t="s">
        <v>801</v>
      </c>
      <c r="B101" s="4">
        <v>558</v>
      </c>
    </row>
    <row r="102" spans="1:2" x14ac:dyDescent="0.25">
      <c r="A102" s="3" t="s">
        <v>802</v>
      </c>
      <c r="B102" s="4">
        <v>4000</v>
      </c>
    </row>
    <row r="103" spans="1:2" x14ac:dyDescent="0.25">
      <c r="A103" s="3" t="s">
        <v>803</v>
      </c>
      <c r="B103" s="4">
        <v>0</v>
      </c>
    </row>
    <row r="104" spans="1:2" x14ac:dyDescent="0.25">
      <c r="A104" s="3" t="s">
        <v>804</v>
      </c>
      <c r="B104" s="4">
        <v>5482</v>
      </c>
    </row>
    <row r="105" spans="1:2" x14ac:dyDescent="0.25">
      <c r="A105" s="3" t="s">
        <v>805</v>
      </c>
      <c r="B105" s="4">
        <v>15000</v>
      </c>
    </row>
    <row r="106" spans="1:2" x14ac:dyDescent="0.25">
      <c r="A106" s="3" t="s">
        <v>806</v>
      </c>
      <c r="B106" s="4">
        <v>8113</v>
      </c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  <row r="164" spans="1:2" x14ac:dyDescent="0.25">
      <c r="A164" s="3"/>
      <c r="B164" s="4"/>
    </row>
    <row r="165" spans="1:2" x14ac:dyDescent="0.25">
      <c r="A165" s="3"/>
      <c r="B165" s="4"/>
    </row>
    <row r="166" spans="1:2" x14ac:dyDescent="0.25">
      <c r="A166" s="3"/>
      <c r="B166" s="4"/>
    </row>
    <row r="167" spans="1:2" x14ac:dyDescent="0.25">
      <c r="A167" s="3"/>
      <c r="B167" s="4"/>
    </row>
    <row r="168" spans="1:2" x14ac:dyDescent="0.25">
      <c r="A168" s="3"/>
      <c r="B168" s="4"/>
    </row>
    <row r="169" spans="1:2" x14ac:dyDescent="0.25">
      <c r="A169" s="3"/>
      <c r="B169" s="4"/>
    </row>
    <row r="170" spans="1:2" x14ac:dyDescent="0.25">
      <c r="A170" s="3"/>
      <c r="B170" s="4"/>
    </row>
    <row r="171" spans="1:2" x14ac:dyDescent="0.25">
      <c r="A171" s="3"/>
      <c r="B171" s="4"/>
    </row>
    <row r="172" spans="1:2" x14ac:dyDescent="0.25">
      <c r="A172" s="3"/>
      <c r="B172" s="4"/>
    </row>
    <row r="173" spans="1:2" x14ac:dyDescent="0.25">
      <c r="A173" s="3"/>
      <c r="B173" s="4"/>
    </row>
    <row r="174" spans="1:2" x14ac:dyDescent="0.25">
      <c r="A174" s="3"/>
      <c r="B174" s="4"/>
    </row>
    <row r="175" spans="1:2" x14ac:dyDescent="0.25">
      <c r="A175" s="3"/>
      <c r="B175" s="4"/>
    </row>
    <row r="176" spans="1:2" x14ac:dyDescent="0.25">
      <c r="A176" s="3"/>
      <c r="B176" s="4"/>
    </row>
    <row r="177" spans="1:2" x14ac:dyDescent="0.25">
      <c r="A177" s="3"/>
      <c r="B177" s="4"/>
    </row>
    <row r="178" spans="1:2" x14ac:dyDescent="0.25">
      <c r="A178" s="3"/>
      <c r="B178" s="4"/>
    </row>
    <row r="179" spans="1:2" x14ac:dyDescent="0.25">
      <c r="A179" s="3"/>
      <c r="B179" s="4"/>
    </row>
    <row r="180" spans="1:2" x14ac:dyDescent="0.25">
      <c r="A180" s="3"/>
      <c r="B180" s="4"/>
    </row>
    <row r="181" spans="1:2" x14ac:dyDescent="0.25">
      <c r="A181" s="3"/>
      <c r="B181" s="4"/>
    </row>
    <row r="182" spans="1:2" x14ac:dyDescent="0.25">
      <c r="A182" s="3"/>
      <c r="B182" s="4"/>
    </row>
    <row r="183" spans="1:2" x14ac:dyDescent="0.25">
      <c r="A183" s="3"/>
      <c r="B183" s="4"/>
    </row>
    <row r="184" spans="1:2" x14ac:dyDescent="0.25">
      <c r="A184" s="3"/>
      <c r="B184" s="4"/>
    </row>
    <row r="185" spans="1:2" x14ac:dyDescent="0.25">
      <c r="A185" s="3"/>
      <c r="B185" s="4"/>
    </row>
    <row r="186" spans="1:2" x14ac:dyDescent="0.25">
      <c r="A186" s="3"/>
      <c r="B186" s="4"/>
    </row>
    <row r="187" spans="1:2" x14ac:dyDescent="0.25">
      <c r="A187" s="3"/>
      <c r="B187" s="4"/>
    </row>
    <row r="188" spans="1:2" x14ac:dyDescent="0.25">
      <c r="A188" s="3"/>
      <c r="B188" s="4"/>
    </row>
    <row r="189" spans="1:2" x14ac:dyDescent="0.25">
      <c r="A189" s="3"/>
      <c r="B189" s="4"/>
    </row>
    <row r="190" spans="1:2" x14ac:dyDescent="0.25">
      <c r="A190" s="3"/>
      <c r="B190" s="4"/>
    </row>
    <row r="191" spans="1:2" x14ac:dyDescent="0.25">
      <c r="A191" s="3"/>
      <c r="B191" s="4"/>
    </row>
    <row r="192" spans="1:2" x14ac:dyDescent="0.25">
      <c r="A192" s="3"/>
      <c r="B192" s="4"/>
    </row>
    <row r="193" spans="1:2" x14ac:dyDescent="0.25">
      <c r="A193" s="3"/>
      <c r="B193" s="4"/>
    </row>
    <row r="194" spans="1:2" x14ac:dyDescent="0.25">
      <c r="A194" s="3"/>
      <c r="B194" s="4"/>
    </row>
    <row r="195" spans="1:2" x14ac:dyDescent="0.25">
      <c r="A195" s="3"/>
      <c r="B195" s="4"/>
    </row>
    <row r="196" spans="1:2" x14ac:dyDescent="0.25">
      <c r="A196" s="3"/>
      <c r="B196" s="4"/>
    </row>
    <row r="197" spans="1:2" x14ac:dyDescent="0.25">
      <c r="A197" s="3"/>
      <c r="B197" s="4"/>
    </row>
    <row r="198" spans="1:2" x14ac:dyDescent="0.25">
      <c r="A198" s="3"/>
      <c r="B198" s="4"/>
    </row>
    <row r="199" spans="1:2" x14ac:dyDescent="0.25">
      <c r="A199" s="3"/>
      <c r="B199" s="4"/>
    </row>
    <row r="200" spans="1:2" x14ac:dyDescent="0.25">
      <c r="A200" s="3"/>
      <c r="B200" s="4"/>
    </row>
    <row r="201" spans="1:2" x14ac:dyDescent="0.25">
      <c r="A201" s="3"/>
      <c r="B201" s="4"/>
    </row>
    <row r="202" spans="1:2" x14ac:dyDescent="0.25">
      <c r="A202" s="3"/>
      <c r="B202" s="4"/>
    </row>
    <row r="203" spans="1:2" x14ac:dyDescent="0.25">
      <c r="A203" s="3"/>
      <c r="B203" s="4"/>
    </row>
    <row r="204" spans="1:2" x14ac:dyDescent="0.25">
      <c r="A204" s="3"/>
      <c r="B204" s="4"/>
    </row>
    <row r="205" spans="1:2" x14ac:dyDescent="0.25">
      <c r="A205" s="3"/>
      <c r="B205" s="4"/>
    </row>
    <row r="206" spans="1:2" x14ac:dyDescent="0.25">
      <c r="A206" s="3"/>
      <c r="B206" s="4"/>
    </row>
    <row r="207" spans="1:2" x14ac:dyDescent="0.25">
      <c r="A207" s="3"/>
      <c r="B207" s="4"/>
    </row>
    <row r="208" spans="1:2" x14ac:dyDescent="0.25">
      <c r="A208" s="3"/>
      <c r="B208" s="4"/>
    </row>
    <row r="209" spans="1:2" x14ac:dyDescent="0.25">
      <c r="A209" s="3"/>
      <c r="B209" s="4"/>
    </row>
    <row r="210" spans="1:2" x14ac:dyDescent="0.25">
      <c r="A210" s="3"/>
      <c r="B210" s="4"/>
    </row>
    <row r="211" spans="1:2" x14ac:dyDescent="0.25">
      <c r="A211" s="3"/>
      <c r="B211" s="4"/>
    </row>
    <row r="212" spans="1:2" x14ac:dyDescent="0.25">
      <c r="A212" s="3"/>
      <c r="B212" s="4"/>
    </row>
    <row r="213" spans="1:2" x14ac:dyDescent="0.25">
      <c r="A213" s="3"/>
      <c r="B213" s="4"/>
    </row>
    <row r="214" spans="1:2" x14ac:dyDescent="0.25">
      <c r="A214" s="3"/>
      <c r="B214" s="4"/>
    </row>
    <row r="215" spans="1:2" x14ac:dyDescent="0.25">
      <c r="A215" s="3"/>
      <c r="B215" s="4"/>
    </row>
    <row r="216" spans="1:2" x14ac:dyDescent="0.25">
      <c r="A216" s="3"/>
      <c r="B216" s="4"/>
    </row>
    <row r="217" spans="1:2" x14ac:dyDescent="0.25">
      <c r="A217" s="3"/>
      <c r="B217" s="4"/>
    </row>
    <row r="218" spans="1:2" x14ac:dyDescent="0.25">
      <c r="A218" s="3"/>
      <c r="B218" s="4"/>
    </row>
    <row r="219" spans="1:2" x14ac:dyDescent="0.25">
      <c r="A219" s="3"/>
      <c r="B219" s="4"/>
    </row>
    <row r="220" spans="1:2" x14ac:dyDescent="0.25">
      <c r="A220" s="3"/>
      <c r="B220" s="4"/>
    </row>
    <row r="221" spans="1:2" x14ac:dyDescent="0.25">
      <c r="A221" s="3"/>
      <c r="B221" s="4"/>
    </row>
    <row r="222" spans="1:2" x14ac:dyDescent="0.25">
      <c r="A222" s="3"/>
      <c r="B222" s="4"/>
    </row>
    <row r="223" spans="1:2" x14ac:dyDescent="0.25">
      <c r="A223" s="3"/>
      <c r="B223" s="4"/>
    </row>
    <row r="224" spans="1:2" x14ac:dyDescent="0.25">
      <c r="A224" s="3"/>
      <c r="B224" s="4"/>
    </row>
    <row r="225" spans="1:2" x14ac:dyDescent="0.25">
      <c r="A225" s="3"/>
      <c r="B225" s="4"/>
    </row>
    <row r="226" spans="1:2" x14ac:dyDescent="0.25">
      <c r="A226" s="3"/>
      <c r="B226" s="4"/>
    </row>
    <row r="227" spans="1:2" x14ac:dyDescent="0.25">
      <c r="A227" s="3"/>
      <c r="B227" s="4"/>
    </row>
    <row r="228" spans="1:2" x14ac:dyDescent="0.25">
      <c r="A228" s="3"/>
      <c r="B228" s="4"/>
    </row>
    <row r="229" spans="1:2" x14ac:dyDescent="0.25">
      <c r="A229" s="3"/>
      <c r="B229" s="4"/>
    </row>
    <row r="230" spans="1:2" x14ac:dyDescent="0.25">
      <c r="A230" s="3"/>
      <c r="B230" s="4"/>
    </row>
    <row r="231" spans="1:2" x14ac:dyDescent="0.25">
      <c r="A231" s="3"/>
      <c r="B231" s="4"/>
    </row>
    <row r="232" spans="1:2" x14ac:dyDescent="0.25">
      <c r="A232" s="3"/>
      <c r="B232" s="4"/>
    </row>
    <row r="233" spans="1:2" x14ac:dyDescent="0.25">
      <c r="A233" s="3"/>
      <c r="B233" s="4"/>
    </row>
    <row r="234" spans="1:2" x14ac:dyDescent="0.25">
      <c r="A234" s="3"/>
      <c r="B234" s="4"/>
    </row>
    <row r="235" spans="1:2" x14ac:dyDescent="0.25">
      <c r="A235" s="3"/>
      <c r="B235" s="4"/>
    </row>
    <row r="236" spans="1:2" x14ac:dyDescent="0.25">
      <c r="A236" s="3"/>
      <c r="B236" s="4"/>
    </row>
    <row r="237" spans="1:2" x14ac:dyDescent="0.25">
      <c r="A237" s="3"/>
      <c r="B237" s="4"/>
    </row>
    <row r="238" spans="1:2" x14ac:dyDescent="0.25">
      <c r="A238" s="3"/>
      <c r="B238" s="4"/>
    </row>
    <row r="239" spans="1:2" x14ac:dyDescent="0.25">
      <c r="A239" s="3"/>
      <c r="B239" s="4"/>
    </row>
    <row r="240" spans="1:2" x14ac:dyDescent="0.25">
      <c r="A240" s="3"/>
      <c r="B240" s="4"/>
    </row>
    <row r="241" spans="1:2" x14ac:dyDescent="0.25">
      <c r="A241" s="3"/>
      <c r="B241" s="4"/>
    </row>
    <row r="242" spans="1:2" x14ac:dyDescent="0.25">
      <c r="A242" s="3"/>
      <c r="B242" s="4"/>
    </row>
    <row r="243" spans="1:2" x14ac:dyDescent="0.25">
      <c r="A243" s="3"/>
      <c r="B243" s="4"/>
    </row>
    <row r="244" spans="1:2" x14ac:dyDescent="0.25">
      <c r="A244" s="3"/>
      <c r="B244" s="4"/>
    </row>
    <row r="245" spans="1:2" x14ac:dyDescent="0.25">
      <c r="A245" s="3"/>
      <c r="B245" s="4"/>
    </row>
    <row r="246" spans="1:2" x14ac:dyDescent="0.25">
      <c r="A246" s="3"/>
      <c r="B246" s="4"/>
    </row>
    <row r="247" spans="1:2" x14ac:dyDescent="0.25">
      <c r="A247" s="3"/>
      <c r="B247" s="4"/>
    </row>
    <row r="248" spans="1:2" x14ac:dyDescent="0.25">
      <c r="A248" s="3"/>
      <c r="B248" s="4"/>
    </row>
    <row r="249" spans="1:2" x14ac:dyDescent="0.25">
      <c r="A249" s="3"/>
      <c r="B249" s="4"/>
    </row>
    <row r="250" spans="1:2" x14ac:dyDescent="0.25">
      <c r="A250" s="3"/>
      <c r="B250" s="4"/>
    </row>
    <row r="251" spans="1:2" x14ac:dyDescent="0.25">
      <c r="A251" s="3"/>
      <c r="B251" s="4"/>
    </row>
    <row r="252" spans="1:2" x14ac:dyDescent="0.25">
      <c r="A252" s="3"/>
      <c r="B252" s="4"/>
    </row>
    <row r="253" spans="1:2" x14ac:dyDescent="0.25">
      <c r="A253" s="3"/>
      <c r="B253" s="4"/>
    </row>
    <row r="254" spans="1:2" x14ac:dyDescent="0.25">
      <c r="A254" s="3"/>
      <c r="B254" s="4"/>
    </row>
    <row r="255" spans="1:2" x14ac:dyDescent="0.25">
      <c r="A255" s="3"/>
      <c r="B255" s="4"/>
    </row>
    <row r="256" spans="1:2" x14ac:dyDescent="0.25">
      <c r="A256" s="3"/>
      <c r="B256" s="4"/>
    </row>
    <row r="257" spans="1:2" x14ac:dyDescent="0.25">
      <c r="A257" s="3"/>
      <c r="B257" s="4"/>
    </row>
    <row r="258" spans="1:2" x14ac:dyDescent="0.25">
      <c r="A258" s="3"/>
      <c r="B258" s="4"/>
    </row>
    <row r="259" spans="1:2" x14ac:dyDescent="0.25">
      <c r="A259" s="3"/>
      <c r="B259" s="4"/>
    </row>
    <row r="260" spans="1:2" x14ac:dyDescent="0.25">
      <c r="A260" s="3"/>
      <c r="B260" s="4"/>
    </row>
    <row r="261" spans="1:2" x14ac:dyDescent="0.25">
      <c r="A261" s="3"/>
      <c r="B261" s="4"/>
    </row>
    <row r="262" spans="1:2" x14ac:dyDescent="0.25">
      <c r="A262" s="3"/>
      <c r="B262" s="4"/>
    </row>
    <row r="263" spans="1:2" x14ac:dyDescent="0.25">
      <c r="A263" s="3"/>
      <c r="B263" s="4"/>
    </row>
    <row r="264" spans="1:2" x14ac:dyDescent="0.25">
      <c r="A264" s="3"/>
      <c r="B264" s="4"/>
    </row>
    <row r="265" spans="1:2" x14ac:dyDescent="0.25">
      <c r="A265" s="3"/>
      <c r="B265" s="4"/>
    </row>
    <row r="266" spans="1:2" x14ac:dyDescent="0.25">
      <c r="A266" s="3"/>
      <c r="B266" s="4"/>
    </row>
    <row r="267" spans="1:2" x14ac:dyDescent="0.25">
      <c r="A267" s="3"/>
      <c r="B267" s="4"/>
    </row>
    <row r="268" spans="1:2" x14ac:dyDescent="0.25">
      <c r="A268" s="3"/>
      <c r="B268" s="4"/>
    </row>
    <row r="269" spans="1:2" x14ac:dyDescent="0.25">
      <c r="A269" s="3"/>
      <c r="B269" s="4"/>
    </row>
    <row r="270" spans="1:2" x14ac:dyDescent="0.25">
      <c r="A270" s="3"/>
      <c r="B270" s="4"/>
    </row>
    <row r="271" spans="1:2" x14ac:dyDescent="0.25">
      <c r="A271" s="3"/>
      <c r="B271" s="4"/>
    </row>
    <row r="272" spans="1:2" x14ac:dyDescent="0.25">
      <c r="A272" s="3"/>
      <c r="B272" s="4"/>
    </row>
    <row r="273" spans="1:2" x14ac:dyDescent="0.25">
      <c r="A273" s="3"/>
      <c r="B273" s="4"/>
    </row>
    <row r="274" spans="1:2" x14ac:dyDescent="0.25">
      <c r="A274" s="3"/>
      <c r="B274" s="4"/>
    </row>
    <row r="275" spans="1:2" x14ac:dyDescent="0.25">
      <c r="A275" s="3"/>
      <c r="B275" s="4"/>
    </row>
    <row r="276" spans="1:2" x14ac:dyDescent="0.25">
      <c r="A276" s="3"/>
      <c r="B276" s="4"/>
    </row>
    <row r="277" spans="1:2" x14ac:dyDescent="0.25">
      <c r="A277" s="3"/>
      <c r="B277" s="4"/>
    </row>
    <row r="278" spans="1:2" x14ac:dyDescent="0.25">
      <c r="A278" s="3"/>
      <c r="B278" s="4"/>
    </row>
    <row r="279" spans="1:2" x14ac:dyDescent="0.25">
      <c r="A279" s="3"/>
      <c r="B279" s="4"/>
    </row>
    <row r="280" spans="1:2" x14ac:dyDescent="0.25">
      <c r="A280" s="3"/>
      <c r="B280" s="4"/>
    </row>
    <row r="281" spans="1:2" x14ac:dyDescent="0.25">
      <c r="A281" s="3"/>
      <c r="B281" s="4"/>
    </row>
    <row r="282" spans="1:2" x14ac:dyDescent="0.25">
      <c r="A282" s="3"/>
      <c r="B282" s="4"/>
    </row>
    <row r="283" spans="1:2" x14ac:dyDescent="0.25">
      <c r="A283" s="3"/>
      <c r="B283" s="4"/>
    </row>
    <row r="284" spans="1:2" x14ac:dyDescent="0.25">
      <c r="A284" s="3"/>
      <c r="B284" s="4"/>
    </row>
    <row r="285" spans="1:2" x14ac:dyDescent="0.25">
      <c r="A285" s="3"/>
      <c r="B285" s="4"/>
    </row>
    <row r="286" spans="1:2" x14ac:dyDescent="0.25">
      <c r="A286" s="3"/>
      <c r="B286" s="4"/>
    </row>
    <row r="287" spans="1:2" x14ac:dyDescent="0.25">
      <c r="A287" s="3"/>
      <c r="B287" s="4"/>
    </row>
    <row r="288" spans="1:2" x14ac:dyDescent="0.25">
      <c r="A288" s="3"/>
      <c r="B288" s="4"/>
    </row>
    <row r="289" spans="1:2" x14ac:dyDescent="0.25">
      <c r="A289" s="3"/>
      <c r="B289" s="4"/>
    </row>
    <row r="290" spans="1:2" x14ac:dyDescent="0.25">
      <c r="A290" s="3"/>
      <c r="B290" s="4"/>
    </row>
    <row r="291" spans="1:2" x14ac:dyDescent="0.25">
      <c r="A291" s="3"/>
      <c r="B291" s="4"/>
    </row>
    <row r="292" spans="1:2" x14ac:dyDescent="0.25">
      <c r="A292" s="3"/>
      <c r="B292" s="4"/>
    </row>
    <row r="293" spans="1:2" x14ac:dyDescent="0.25">
      <c r="A293" s="3"/>
      <c r="B293" s="4"/>
    </row>
    <row r="294" spans="1:2" x14ac:dyDescent="0.25">
      <c r="A294" s="3"/>
      <c r="B294" s="4"/>
    </row>
    <row r="295" spans="1:2" x14ac:dyDescent="0.25">
      <c r="A295" s="3"/>
      <c r="B295" s="4"/>
    </row>
    <row r="296" spans="1:2" x14ac:dyDescent="0.25">
      <c r="A296" s="3"/>
      <c r="B296" s="4"/>
    </row>
    <row r="297" spans="1:2" x14ac:dyDescent="0.25">
      <c r="A297" s="3"/>
      <c r="B297" s="4"/>
    </row>
    <row r="298" spans="1:2" x14ac:dyDescent="0.25">
      <c r="A298" s="3"/>
      <c r="B298" s="4"/>
    </row>
    <row r="299" spans="1:2" x14ac:dyDescent="0.25">
      <c r="A299" s="3"/>
      <c r="B299" s="4"/>
    </row>
    <row r="300" spans="1:2" x14ac:dyDescent="0.25">
      <c r="A300" s="3"/>
      <c r="B300" s="4"/>
    </row>
    <row r="301" spans="1:2" x14ac:dyDescent="0.25">
      <c r="A301" s="3"/>
      <c r="B301" s="4"/>
    </row>
    <row r="302" spans="1:2" x14ac:dyDescent="0.25">
      <c r="A302" s="3"/>
      <c r="B302" s="4"/>
    </row>
    <row r="303" spans="1:2" x14ac:dyDescent="0.25">
      <c r="A303" s="3"/>
      <c r="B303" s="4"/>
    </row>
    <row r="304" spans="1:2" x14ac:dyDescent="0.25">
      <c r="A304" s="3"/>
      <c r="B304" s="4"/>
    </row>
    <row r="305" spans="1:2" x14ac:dyDescent="0.25">
      <c r="A305" s="3"/>
      <c r="B305" s="4"/>
    </row>
    <row r="306" spans="1:2" x14ac:dyDescent="0.25">
      <c r="A306" s="3"/>
      <c r="B306" s="4"/>
    </row>
    <row r="307" spans="1:2" x14ac:dyDescent="0.25">
      <c r="A307" s="3"/>
      <c r="B307" s="4"/>
    </row>
    <row r="308" spans="1:2" x14ac:dyDescent="0.25">
      <c r="A308" s="3"/>
      <c r="B308" s="4"/>
    </row>
    <row r="309" spans="1:2" x14ac:dyDescent="0.25">
      <c r="A309" s="3"/>
      <c r="B309" s="4"/>
    </row>
    <row r="310" spans="1:2" x14ac:dyDescent="0.25">
      <c r="A310" s="3"/>
      <c r="B310" s="4"/>
    </row>
    <row r="311" spans="1:2" x14ac:dyDescent="0.25">
      <c r="A311" s="3"/>
      <c r="B311" s="4"/>
    </row>
    <row r="312" spans="1:2" x14ac:dyDescent="0.25">
      <c r="A312" s="3"/>
      <c r="B312" s="4"/>
    </row>
    <row r="313" spans="1:2" x14ac:dyDescent="0.25">
      <c r="A313" s="3"/>
      <c r="B313" s="4"/>
    </row>
    <row r="314" spans="1:2" x14ac:dyDescent="0.25">
      <c r="A314" s="3"/>
      <c r="B314" s="4"/>
    </row>
    <row r="315" spans="1:2" x14ac:dyDescent="0.25">
      <c r="A315" s="3"/>
      <c r="B315" s="4"/>
    </row>
  </sheetData>
  <sortState ref="A1:B436">
    <sortCondition ref="A1:A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GROUNDWATER PUMPS</vt:lpstr>
      <vt:lpstr>LACounty_gwwells_2229_FINAL</vt:lpstr>
      <vt:lpstr>GWPump_Raw_Data</vt:lpstr>
      <vt:lpstr>Average</vt:lpstr>
      <vt:lpstr>Pump to Retailer Links</vt:lpstr>
      <vt:lpstr>RETAILERS</vt:lpstr>
      <vt:lpstr>Retailer_Raw_Data</vt:lpstr>
      <vt:lpstr>Updated Retailers Conveyance</vt:lpstr>
      <vt:lpstr>Demands</vt:lpstr>
      <vt:lpstr>Parcels by Retailer</vt:lpstr>
      <vt:lpstr>Num Parcels by Retailer SubArea</vt:lpstr>
      <vt:lpstr>Weighted EI Retailers</vt:lpstr>
      <vt:lpstr>weighted_avg_subtotal</vt:lpstr>
      <vt:lpstr>weighted_avg_pivot</vt:lpstr>
      <vt:lpstr>ARTES INPUTS</vt:lpstr>
      <vt:lpstr>Artes Links</vt:lpstr>
      <vt:lpstr>Assumptions for MET distro</vt:lpstr>
      <vt:lpstr>WWTPs</vt:lpstr>
      <vt:lpstr>EI_to_retailers</vt:lpstr>
      <vt:lpstr>WW Retailer Subtotal</vt:lpstr>
      <vt:lpstr>WWTP Pivot</vt:lpstr>
      <vt:lpstr>Imported</vt:lpstr>
      <vt:lpstr>imported_by_month</vt:lpstr>
      <vt:lpstr>All_Nodes</vt:lpstr>
      <vt:lpstr>Demand_Nodes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Porse, Erik</dc:creator>
  <cp:lastModifiedBy>Porse, Erik</cp:lastModifiedBy>
  <dcterms:created xsi:type="dcterms:W3CDTF">2018-11-27T19:11:18Z</dcterms:created>
  <dcterms:modified xsi:type="dcterms:W3CDTF">2019-07-12T00:03:06Z</dcterms:modified>
</cp:coreProperties>
</file>