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3e6efe5308eeab/"/>
    </mc:Choice>
  </mc:AlternateContent>
  <xr:revisionPtr revIDLastSave="12" documentId="8_{09490DA5-D31B-A54D-825D-0D44FC0A813C}" xr6:coauthVersionLast="47" xr6:coauthVersionMax="47" xr10:uidLastSave="{9E2A88A3-57A3-5C4B-A0A9-C01F3DD17FE0}"/>
  <bookViews>
    <workbookView xWindow="0" yWindow="500" windowWidth="28800" windowHeight="16000" xr2:uid="{1651CD90-FCB2-9E41-AA5D-62878AD0B7FB}"/>
  </bookViews>
  <sheets>
    <sheet name="Training Plan" sheetId="2" r:id="rId1"/>
    <sheet name="Weekly Tracking" sheetId="3" r:id="rId2"/>
    <sheet name="Monthly Tracking" sheetId="4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4" l="1"/>
  <c r="D9" i="4"/>
  <c r="C9" i="4"/>
  <c r="B9" i="4"/>
  <c r="E18" i="4"/>
  <c r="E17" i="4"/>
  <c r="E16" i="4"/>
  <c r="E15" i="4"/>
  <c r="E14" i="4"/>
  <c r="D18" i="4"/>
  <c r="D16" i="4"/>
  <c r="D15" i="4"/>
  <c r="D17" i="4"/>
  <c r="D14" i="4"/>
  <c r="J17" i="3"/>
  <c r="J15" i="3"/>
  <c r="J16" i="3"/>
  <c r="J14" i="3"/>
  <c r="J13" i="3"/>
  <c r="J12" i="3"/>
  <c r="D26" i="3"/>
  <c r="D25" i="3"/>
  <c r="D22" i="3"/>
  <c r="D18" i="3"/>
  <c r="D17" i="3"/>
  <c r="D14" i="3"/>
  <c r="D10" i="3"/>
  <c r="D9" i="3"/>
  <c r="D6" i="3"/>
  <c r="D2" i="3"/>
  <c r="C29" i="3"/>
  <c r="C27" i="3"/>
  <c r="C26" i="3"/>
  <c r="C23" i="3"/>
  <c r="C22" i="3"/>
  <c r="C19" i="3"/>
  <c r="C18" i="3"/>
  <c r="C15" i="3"/>
  <c r="C14" i="3"/>
  <c r="C11" i="3"/>
  <c r="C10" i="3"/>
  <c r="C7" i="3"/>
  <c r="C6" i="3"/>
  <c r="C3" i="3"/>
  <c r="C2" i="3"/>
  <c r="B2" i="4" s="1"/>
  <c r="B2" i="3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J277" i="2"/>
  <c r="D29" i="3" s="1"/>
  <c r="I276" i="2"/>
  <c r="J275" i="2"/>
  <c r="I274" i="2"/>
  <c r="J267" i="2"/>
  <c r="D28" i="3" s="1"/>
  <c r="J265" i="2"/>
  <c r="C28" i="3" s="1"/>
  <c r="J257" i="2"/>
  <c r="D27" i="3" s="1"/>
  <c r="E27" i="3" s="1"/>
  <c r="J255" i="2"/>
  <c r="J247" i="2"/>
  <c r="J245" i="2"/>
  <c r="J237" i="2"/>
  <c r="J235" i="2"/>
  <c r="C25" i="3" s="1"/>
  <c r="J227" i="2"/>
  <c r="D24" i="3" s="1"/>
  <c r="J225" i="2"/>
  <c r="C24" i="3" s="1"/>
  <c r="J217" i="2"/>
  <c r="D23" i="3" s="1"/>
  <c r="J215" i="2"/>
  <c r="J207" i="2"/>
  <c r="J205" i="2"/>
  <c r="J197" i="2"/>
  <c r="D21" i="3" s="1"/>
  <c r="J195" i="2"/>
  <c r="C21" i="3" s="1"/>
  <c r="B7" i="4" s="1"/>
  <c r="J187" i="2"/>
  <c r="D20" i="3" s="1"/>
  <c r="J185" i="2"/>
  <c r="C20" i="3" s="1"/>
  <c r="J177" i="2"/>
  <c r="D19" i="3" s="1"/>
  <c r="J175" i="2"/>
  <c r="J167" i="2"/>
  <c r="J165" i="2"/>
  <c r="J157" i="2"/>
  <c r="J155" i="2"/>
  <c r="C17" i="3" s="1"/>
  <c r="B6" i="4" s="1"/>
  <c r="J147" i="2"/>
  <c r="D16" i="3" s="1"/>
  <c r="J145" i="2"/>
  <c r="C16" i="3" s="1"/>
  <c r="J137" i="2"/>
  <c r="D15" i="3" s="1"/>
  <c r="J135" i="2"/>
  <c r="J127" i="2"/>
  <c r="J125" i="2"/>
  <c r="J117" i="2"/>
  <c r="D13" i="3" s="1"/>
  <c r="J115" i="2"/>
  <c r="C13" i="3" s="1"/>
  <c r="J107" i="2"/>
  <c r="D12" i="3" s="1"/>
  <c r="J105" i="2"/>
  <c r="C12" i="3" s="1"/>
  <c r="J97" i="2"/>
  <c r="D11" i="3" s="1"/>
  <c r="E11" i="3" s="1"/>
  <c r="J95" i="2"/>
  <c r="J87" i="2"/>
  <c r="J85" i="2"/>
  <c r="J77" i="2"/>
  <c r="J75" i="2"/>
  <c r="C9" i="3" s="1"/>
  <c r="J67" i="2"/>
  <c r="D8" i="3" s="1"/>
  <c r="J65" i="2"/>
  <c r="C8" i="3" s="1"/>
  <c r="J57" i="2"/>
  <c r="D7" i="3" s="1"/>
  <c r="J55" i="2"/>
  <c r="J47" i="2"/>
  <c r="J45" i="2"/>
  <c r="J37" i="2"/>
  <c r="D5" i="3" s="1"/>
  <c r="J35" i="2"/>
  <c r="C5" i="3" s="1"/>
  <c r="J27" i="2"/>
  <c r="D4" i="3" s="1"/>
  <c r="J25" i="2"/>
  <c r="C4" i="3" s="1"/>
  <c r="J17" i="2"/>
  <c r="D3" i="3" s="1"/>
  <c r="E3" i="3" s="1"/>
  <c r="J15" i="2"/>
  <c r="J7" i="2"/>
  <c r="J5" i="2"/>
  <c r="I6" i="2"/>
  <c r="I266" i="2"/>
  <c r="I256" i="2"/>
  <c r="I246" i="2"/>
  <c r="I236" i="2"/>
  <c r="I226" i="2"/>
  <c r="I216" i="2"/>
  <c r="I206" i="2"/>
  <c r="I196" i="2"/>
  <c r="I186" i="2"/>
  <c r="I176" i="2"/>
  <c r="I166" i="2"/>
  <c r="I156" i="2"/>
  <c r="I146" i="2"/>
  <c r="I136" i="2"/>
  <c r="I126" i="2"/>
  <c r="I116" i="2"/>
  <c r="I106" i="2"/>
  <c r="I96" i="2"/>
  <c r="I86" i="2"/>
  <c r="I76" i="2"/>
  <c r="I66" i="2"/>
  <c r="I56" i="2"/>
  <c r="I46" i="2"/>
  <c r="I36" i="2"/>
  <c r="I26" i="2"/>
  <c r="I16" i="2"/>
  <c r="I264" i="2"/>
  <c r="I254" i="2"/>
  <c r="I244" i="2"/>
  <c r="I234" i="2"/>
  <c r="I224" i="2"/>
  <c r="I214" i="2"/>
  <c r="I204" i="2"/>
  <c r="I194" i="2"/>
  <c r="I184" i="2"/>
  <c r="I174" i="2"/>
  <c r="I164" i="2"/>
  <c r="I154" i="2"/>
  <c r="I144" i="2"/>
  <c r="I134" i="2"/>
  <c r="I124" i="2"/>
  <c r="I114" i="2"/>
  <c r="I104" i="2"/>
  <c r="I94" i="2"/>
  <c r="I84" i="2"/>
  <c r="I74" i="2"/>
  <c r="I64" i="2"/>
  <c r="I54" i="2"/>
  <c r="I44" i="2"/>
  <c r="I34" i="2"/>
  <c r="I24" i="2"/>
  <c r="I14" i="2"/>
  <c r="I4" i="2"/>
  <c r="B4" i="4" l="1"/>
  <c r="E16" i="3"/>
  <c r="E24" i="3"/>
  <c r="E28" i="3"/>
  <c r="E19" i="3"/>
  <c r="C3" i="4"/>
  <c r="E12" i="3"/>
  <c r="E20" i="3"/>
  <c r="C6" i="4"/>
  <c r="D6" i="4" s="1"/>
  <c r="E2" i="3"/>
  <c r="E10" i="3"/>
  <c r="E18" i="3"/>
  <c r="E15" i="3"/>
  <c r="E9" i="3"/>
  <c r="E25" i="3"/>
  <c r="C8" i="4"/>
  <c r="E7" i="3"/>
  <c r="E23" i="3"/>
  <c r="C7" i="4"/>
  <c r="E6" i="3"/>
  <c r="E22" i="3"/>
  <c r="E17" i="3"/>
  <c r="F28" i="3"/>
  <c r="F20" i="3"/>
  <c r="F12" i="3"/>
  <c r="F4" i="3"/>
  <c r="G26" i="3"/>
  <c r="G18" i="3"/>
  <c r="G10" i="3"/>
  <c r="E5" i="3"/>
  <c r="E13" i="3"/>
  <c r="E29" i="3"/>
  <c r="B8" i="4"/>
  <c r="D8" i="4" s="1"/>
  <c r="E14" i="3"/>
  <c r="B3" i="4"/>
  <c r="B5" i="4"/>
  <c r="C4" i="4"/>
  <c r="D4" i="4" s="1"/>
  <c r="F27" i="3"/>
  <c r="F19" i="3"/>
  <c r="F11" i="3"/>
  <c r="F3" i="3"/>
  <c r="G25" i="3"/>
  <c r="G17" i="3"/>
  <c r="G9" i="3"/>
  <c r="F26" i="3"/>
  <c r="F18" i="3"/>
  <c r="F10" i="3"/>
  <c r="F29" i="3"/>
  <c r="G24" i="3"/>
  <c r="G16" i="3"/>
  <c r="G8" i="3"/>
  <c r="F25" i="3"/>
  <c r="F17" i="3"/>
  <c r="F9" i="3"/>
  <c r="F2" i="3"/>
  <c r="G23" i="3"/>
  <c r="G15" i="3"/>
  <c r="G7" i="3"/>
  <c r="F24" i="3"/>
  <c r="F16" i="3"/>
  <c r="F8" i="3"/>
  <c r="G2" i="3"/>
  <c r="G22" i="3"/>
  <c r="G14" i="3"/>
  <c r="G6" i="3"/>
  <c r="F23" i="3"/>
  <c r="F15" i="3"/>
  <c r="F7" i="3"/>
  <c r="G29" i="3"/>
  <c r="G21" i="3"/>
  <c r="G13" i="3"/>
  <c r="G5" i="3"/>
  <c r="F22" i="3"/>
  <c r="F14" i="3"/>
  <c r="F6" i="3"/>
  <c r="G28" i="3"/>
  <c r="G20" i="3"/>
  <c r="G12" i="3"/>
  <c r="G4" i="3"/>
  <c r="F21" i="3"/>
  <c r="F13" i="3"/>
  <c r="F5" i="3"/>
  <c r="G27" i="3"/>
  <c r="G19" i="3"/>
  <c r="G11" i="3"/>
  <c r="G3" i="3"/>
  <c r="D7" i="4"/>
  <c r="C5" i="4"/>
  <c r="D5" i="4" s="1"/>
  <c r="E8" i="3"/>
  <c r="C2" i="4"/>
  <c r="E26" i="3"/>
  <c r="E21" i="3"/>
  <c r="E4" i="3"/>
  <c r="D3" i="4"/>
  <c r="C16" i="4" l="1"/>
  <c r="C14" i="4"/>
  <c r="C15" i="4"/>
  <c r="D2" i="4"/>
  <c r="C17" i="4"/>
  <c r="C18" i="4"/>
</calcChain>
</file>

<file path=xl/sharedStrings.xml><?xml version="1.0" encoding="utf-8"?>
<sst xmlns="http://schemas.openxmlformats.org/spreadsheetml/2006/main" count="436" uniqueCount="77">
  <si>
    <t>Distance</t>
  </si>
  <si>
    <t>Tuesday</t>
  </si>
  <si>
    <t>Wednesday</t>
  </si>
  <si>
    <t>Thursday</t>
  </si>
  <si>
    <t>Friday</t>
  </si>
  <si>
    <t>Monday</t>
  </si>
  <si>
    <t>Saturday</t>
  </si>
  <si>
    <t xml:space="preserve">Sunday </t>
  </si>
  <si>
    <t>Target km</t>
  </si>
  <si>
    <t>Actual km</t>
  </si>
  <si>
    <t>Time</t>
  </si>
  <si>
    <t>Avg Pace</t>
  </si>
  <si>
    <t>Week 1 - Get Started Program</t>
  </si>
  <si>
    <t>Comments</t>
  </si>
  <si>
    <t>Week 2 - Get Started Program</t>
  </si>
  <si>
    <t>Week 3 - Get Started Program</t>
  </si>
  <si>
    <t>Week 4 - Get Started Program</t>
  </si>
  <si>
    <t>Week 4 - 10k Training Program</t>
  </si>
  <si>
    <t>Week 5 - 10k Training Program</t>
  </si>
  <si>
    <t>Week 6 - 10k Training Program</t>
  </si>
  <si>
    <t>Week 7 - 10k Training Program</t>
  </si>
  <si>
    <t>Week 8 - 10k Training Program</t>
  </si>
  <si>
    <t>Week 1 - 10k Training Program</t>
  </si>
  <si>
    <t>Week 2 - 10k Training Program</t>
  </si>
  <si>
    <t>Week 3- 10k Training Program</t>
  </si>
  <si>
    <t>Week 1 - Half Marathon Program</t>
  </si>
  <si>
    <t>Week 2 - Half Marathon Program</t>
  </si>
  <si>
    <t>Week 3 - Half Marathon Program</t>
  </si>
  <si>
    <t>Week 4 - Half Marathon Program</t>
  </si>
  <si>
    <t>Week 5 - Half Marathon Program</t>
  </si>
  <si>
    <t>Week 6 - Half Marathon Program</t>
  </si>
  <si>
    <t>Week 7 - Half Marathon Program</t>
  </si>
  <si>
    <t>Week 8 - Half Marathon Program</t>
  </si>
  <si>
    <t>Week 9 - Half Marathon Program</t>
  </si>
  <si>
    <t>Week 10 - Half Marathon Program</t>
  </si>
  <si>
    <t>Week 11 - Half Marathon Program</t>
  </si>
  <si>
    <t>Week 12 - Half Marathon Program</t>
  </si>
  <si>
    <t>Week 13 - Half Marathon Program</t>
  </si>
  <si>
    <t>Week 14 - Half Marathon Program</t>
  </si>
  <si>
    <t>Week 1 - Pre Half Marathon</t>
  </si>
  <si>
    <t>Days Until Race</t>
  </si>
  <si>
    <t>Type</t>
  </si>
  <si>
    <t>Recovery</t>
  </si>
  <si>
    <t>Long Run</t>
  </si>
  <si>
    <t>Speed:Intervals</t>
  </si>
  <si>
    <t>Speed:Fartlek</t>
  </si>
  <si>
    <t>Speed:Tempo</t>
  </si>
  <si>
    <t>Speed:Hill</t>
  </si>
  <si>
    <t>Target time</t>
  </si>
  <si>
    <t>Actual time</t>
  </si>
  <si>
    <t>Target Totals</t>
  </si>
  <si>
    <t>Actual Total</t>
  </si>
  <si>
    <t>Week 2 - Pre Half Marathon</t>
  </si>
  <si>
    <t>Week Starting</t>
  </si>
  <si>
    <t>Weeks Out</t>
  </si>
  <si>
    <t>Actual Distance</t>
  </si>
  <si>
    <t>Actual Time</t>
  </si>
  <si>
    <t>Average Pace</t>
  </si>
  <si>
    <t xml:space="preserve">April </t>
  </si>
  <si>
    <t>May</t>
  </si>
  <si>
    <t>June</t>
  </si>
  <si>
    <t>July</t>
  </si>
  <si>
    <t>August</t>
  </si>
  <si>
    <t>September</t>
  </si>
  <si>
    <t>October</t>
  </si>
  <si>
    <t>Run Types</t>
  </si>
  <si>
    <t>Count</t>
  </si>
  <si>
    <t xml:space="preserve">Cumulative Distance </t>
  </si>
  <si>
    <t>Cumulative  Time</t>
  </si>
  <si>
    <t>Months</t>
  </si>
  <si>
    <t>Month No.</t>
  </si>
  <si>
    <t>N/A</t>
  </si>
  <si>
    <t>Forecast of Distance</t>
  </si>
  <si>
    <t>Forecast of Time</t>
  </si>
  <si>
    <t>Forecast of Pace</t>
  </si>
  <si>
    <t>Total</t>
  </si>
  <si>
    <t>End of Year Milage Predictor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</si>
</sst>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9"/>
      <name val="Calibri"/>
      <family val="2"/>
      <scheme val="minor"/>
    </font>
    <font>
      <sz val="12"/>
      <color theme="9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5" xfId="0" applyFont="1" applyBorder="1"/>
    <xf numFmtId="0" fontId="0" fillId="0" borderId="1" xfId="0" applyBorder="1"/>
    <xf numFmtId="0" fontId="0" fillId="0" borderId="6" xfId="0" applyBorder="1"/>
    <xf numFmtId="0" fontId="2" fillId="0" borderId="0" xfId="0" applyFont="1"/>
    <xf numFmtId="0" fontId="2" fillId="0" borderId="1" xfId="0" applyFont="1" applyBorder="1"/>
    <xf numFmtId="0" fontId="0" fillId="2" borderId="0" xfId="0" applyFill="1"/>
    <xf numFmtId="14" fontId="0" fillId="2" borderId="0" xfId="0" applyNumberFormat="1" applyFill="1"/>
    <xf numFmtId="0" fontId="0" fillId="3" borderId="3" xfId="0" applyFill="1" applyBorder="1"/>
    <xf numFmtId="0" fontId="1" fillId="3" borderId="1" xfId="0" applyFont="1" applyFill="1" applyBorder="1"/>
    <xf numFmtId="0" fontId="1" fillId="3" borderId="5" xfId="0" applyFont="1" applyFill="1" applyBorder="1"/>
    <xf numFmtId="0" fontId="0" fillId="2" borderId="6" xfId="0" applyFill="1" applyBorder="1"/>
    <xf numFmtId="0" fontId="2" fillId="2" borderId="6" xfId="0" applyFont="1" applyFill="1" applyBorder="1"/>
    <xf numFmtId="0" fontId="3" fillId="0" borderId="0" xfId="0" applyFont="1"/>
    <xf numFmtId="0" fontId="1" fillId="2" borderId="7" xfId="0" applyFont="1" applyFill="1" applyBorder="1"/>
    <xf numFmtId="0" fontId="1" fillId="2" borderId="2" xfId="0" applyFont="1" applyFill="1" applyBorder="1"/>
    <xf numFmtId="0" fontId="4" fillId="0" borderId="2" xfId="0" applyFont="1" applyBorder="1"/>
    <xf numFmtId="0" fontId="1" fillId="0" borderId="2" xfId="0" applyFont="1" applyBorder="1"/>
    <xf numFmtId="0" fontId="5" fillId="0" borderId="2" xfId="0" applyFont="1" applyBorder="1"/>
    <xf numFmtId="0" fontId="1" fillId="0" borderId="3" xfId="0" applyFont="1" applyBorder="1"/>
    <xf numFmtId="0" fontId="1" fillId="2" borderId="0" xfId="0" applyFont="1" applyFill="1"/>
    <xf numFmtId="0" fontId="5" fillId="2" borderId="2" xfId="0" applyFont="1" applyFill="1" applyBorder="1"/>
    <xf numFmtId="0" fontId="5" fillId="0" borderId="3" xfId="0" applyFont="1" applyBorder="1"/>
    <xf numFmtId="0" fontId="5" fillId="2" borderId="0" xfId="0" applyFont="1" applyFill="1"/>
    <xf numFmtId="0" fontId="1" fillId="0" borderId="4" xfId="0" applyFont="1" applyBorder="1"/>
    <xf numFmtId="0" fontId="4" fillId="0" borderId="4" xfId="0" applyFont="1" applyBorder="1"/>
    <xf numFmtId="0" fontId="1" fillId="0" borderId="8" xfId="0" applyFont="1" applyBorder="1"/>
    <xf numFmtId="0" fontId="5" fillId="0" borderId="8" xfId="0" applyFont="1" applyBorder="1"/>
    <xf numFmtId="0" fontId="5" fillId="0" borderId="4" xfId="0" applyFont="1" applyBorder="1"/>
    <xf numFmtId="0" fontId="5" fillId="0" borderId="5" xfId="0" applyFont="1" applyBorder="1"/>
    <xf numFmtId="0" fontId="6" fillId="0" borderId="2" xfId="0" applyFont="1" applyBorder="1"/>
    <xf numFmtId="0" fontId="7" fillId="0" borderId="0" xfId="0" applyFont="1"/>
    <xf numFmtId="0" fontId="6" fillId="0" borderId="4" xfId="0" applyFont="1" applyBorder="1"/>
    <xf numFmtId="0" fontId="1" fillId="3" borderId="0" xfId="0" applyFont="1" applyFill="1"/>
    <xf numFmtId="0" fontId="6" fillId="0" borderId="0" xfId="0" applyFont="1"/>
    <xf numFmtId="0" fontId="0" fillId="0" borderId="9" xfId="0" applyBorder="1"/>
    <xf numFmtId="1" fontId="0" fillId="0" borderId="0" xfId="0" applyNumberForma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Types Breakdown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'Weekly Tracking'!$J$11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2244-B81A-CCC81242EE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2244-B81A-CCC81242EE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2244-B81A-CCC81242EE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2244-B81A-CCC81242EEF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2244-B81A-CCC81242EEF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2244-B81A-CCC81242EEF6}"/>
              </c:ext>
            </c:extLst>
          </c:dPt>
          <c:cat>
            <c:strRef>
              <c:f>'Weekly Tracking'!$I$12:$I$17</c:f>
              <c:strCache>
                <c:ptCount val="6"/>
                <c:pt idx="0">
                  <c:v>Recovery</c:v>
                </c:pt>
                <c:pt idx="1">
                  <c:v>Speed:Intervals</c:v>
                </c:pt>
                <c:pt idx="2">
                  <c:v>Speed:Tempo</c:v>
                </c:pt>
                <c:pt idx="3">
                  <c:v>Speed:Fartlek</c:v>
                </c:pt>
                <c:pt idx="4">
                  <c:v>Speed:Hill</c:v>
                </c:pt>
                <c:pt idx="5">
                  <c:v>Long Run</c:v>
                </c:pt>
              </c:strCache>
            </c:strRef>
          </c:cat>
          <c:val>
            <c:numRef>
              <c:f>'Weekly Tracking'!$J$12:$J$17</c:f>
              <c:numCache>
                <c:formatCode>General</c:formatCode>
                <c:ptCount val="6"/>
                <c:pt idx="0">
                  <c:v>57</c:v>
                </c:pt>
                <c:pt idx="1">
                  <c:v>29</c:v>
                </c:pt>
                <c:pt idx="2">
                  <c:v>10</c:v>
                </c:pt>
                <c:pt idx="3">
                  <c:v>5</c:v>
                </c:pt>
                <c:pt idx="4">
                  <c:v>3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CD-B049-B1A0-3869647E9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Actual and Cumulative</a:t>
            </a:r>
            <a:r>
              <a:rPr lang="en-GB" baseline="0"/>
              <a:t> Distance by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'Weekly Tracking'!$C$1</c:f>
              <c:strCache>
                <c:ptCount val="1"/>
                <c:pt idx="0">
                  <c:v>Actual 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'Weekly Tracking'!$B$2:$B$29</c:f>
              <c:numCache>
                <c:formatCode>m/d/yy</c:formatCode>
                <c:ptCount val="28"/>
                <c:pt idx="0">
                  <c:v>45404</c:v>
                </c:pt>
                <c:pt idx="1">
                  <c:v>45411</c:v>
                </c:pt>
                <c:pt idx="2">
                  <c:v>45418</c:v>
                </c:pt>
                <c:pt idx="3">
                  <c:v>45425</c:v>
                </c:pt>
                <c:pt idx="4">
                  <c:v>45432</c:v>
                </c:pt>
                <c:pt idx="5">
                  <c:v>45439</c:v>
                </c:pt>
                <c:pt idx="6">
                  <c:v>45446</c:v>
                </c:pt>
                <c:pt idx="7">
                  <c:v>45453</c:v>
                </c:pt>
                <c:pt idx="8">
                  <c:v>45460</c:v>
                </c:pt>
                <c:pt idx="9">
                  <c:v>45467</c:v>
                </c:pt>
                <c:pt idx="10">
                  <c:v>45474</c:v>
                </c:pt>
                <c:pt idx="11">
                  <c:v>45481</c:v>
                </c:pt>
                <c:pt idx="12">
                  <c:v>45488</c:v>
                </c:pt>
                <c:pt idx="13">
                  <c:v>45495</c:v>
                </c:pt>
                <c:pt idx="14">
                  <c:v>45502</c:v>
                </c:pt>
                <c:pt idx="15">
                  <c:v>45509</c:v>
                </c:pt>
                <c:pt idx="16">
                  <c:v>45516</c:v>
                </c:pt>
                <c:pt idx="17">
                  <c:v>45523</c:v>
                </c:pt>
                <c:pt idx="18">
                  <c:v>45530</c:v>
                </c:pt>
                <c:pt idx="19">
                  <c:v>45537</c:v>
                </c:pt>
                <c:pt idx="20">
                  <c:v>45544</c:v>
                </c:pt>
                <c:pt idx="21">
                  <c:v>45551</c:v>
                </c:pt>
                <c:pt idx="22">
                  <c:v>45558</c:v>
                </c:pt>
                <c:pt idx="23">
                  <c:v>45565</c:v>
                </c:pt>
                <c:pt idx="24">
                  <c:v>45572</c:v>
                </c:pt>
                <c:pt idx="25">
                  <c:v>45579</c:v>
                </c:pt>
                <c:pt idx="26">
                  <c:v>45586</c:v>
                </c:pt>
                <c:pt idx="27">
                  <c:v>45593</c:v>
                </c:pt>
              </c:numCache>
            </c:numRef>
          </c:cat>
          <c:val>
            <c:numRef>
              <c:f>'Weekly Tracking'!$C$2:$C$29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4-DC4D-85B0-5572B13BA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4067487"/>
        <c:axId val="1228910431"/>
      </c:barChart>
      <c:lineChart>
        <c:grouping val="standard"/>
        <c:varyColors val="0"/>
        <c:ser>
          <c:idx val="1"/>
          <c:order val="1"/>
          <c:tx>
            <c:strRef>
              <c:f>'Weekly Tracking'!$F$1</c:f>
              <c:strCache>
                <c:ptCount val="1"/>
                <c:pt idx="0">
                  <c:v>Cumulative Distance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'Weekly Tracking'!$B$2:$B$29</c:f>
              <c:numCache>
                <c:formatCode>m/d/yy</c:formatCode>
                <c:ptCount val="28"/>
                <c:pt idx="0">
                  <c:v>45404</c:v>
                </c:pt>
                <c:pt idx="1">
                  <c:v>45411</c:v>
                </c:pt>
                <c:pt idx="2">
                  <c:v>45418</c:v>
                </c:pt>
                <c:pt idx="3">
                  <c:v>45425</c:v>
                </c:pt>
                <c:pt idx="4">
                  <c:v>45432</c:v>
                </c:pt>
                <c:pt idx="5">
                  <c:v>45439</c:v>
                </c:pt>
                <c:pt idx="6">
                  <c:v>45446</c:v>
                </c:pt>
                <c:pt idx="7">
                  <c:v>45453</c:v>
                </c:pt>
                <c:pt idx="8">
                  <c:v>45460</c:v>
                </c:pt>
                <c:pt idx="9">
                  <c:v>45467</c:v>
                </c:pt>
                <c:pt idx="10">
                  <c:v>45474</c:v>
                </c:pt>
                <c:pt idx="11">
                  <c:v>45481</c:v>
                </c:pt>
                <c:pt idx="12">
                  <c:v>45488</c:v>
                </c:pt>
                <c:pt idx="13">
                  <c:v>45495</c:v>
                </c:pt>
                <c:pt idx="14">
                  <c:v>45502</c:v>
                </c:pt>
                <c:pt idx="15">
                  <c:v>45509</c:v>
                </c:pt>
                <c:pt idx="16">
                  <c:v>45516</c:v>
                </c:pt>
                <c:pt idx="17">
                  <c:v>45523</c:v>
                </c:pt>
                <c:pt idx="18">
                  <c:v>45530</c:v>
                </c:pt>
                <c:pt idx="19">
                  <c:v>45537</c:v>
                </c:pt>
                <c:pt idx="20">
                  <c:v>45544</c:v>
                </c:pt>
                <c:pt idx="21">
                  <c:v>45551</c:v>
                </c:pt>
                <c:pt idx="22">
                  <c:v>45558</c:v>
                </c:pt>
                <c:pt idx="23">
                  <c:v>45565</c:v>
                </c:pt>
                <c:pt idx="24">
                  <c:v>45572</c:v>
                </c:pt>
                <c:pt idx="25">
                  <c:v>45579</c:v>
                </c:pt>
                <c:pt idx="26">
                  <c:v>45586</c:v>
                </c:pt>
                <c:pt idx="27">
                  <c:v>45593</c:v>
                </c:pt>
              </c:numCache>
            </c:numRef>
          </c:cat>
          <c:val>
            <c:numRef>
              <c:f>'Weekly Tracking'!$F$2:$F$29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4-DC4D-85B0-5572B13BA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067487"/>
        <c:axId val="1228910431"/>
      </c:lineChart>
      <c:dateAx>
        <c:axId val="12740674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10431"/>
        <c:crosses val="autoZero"/>
        <c:auto val="1"/>
        <c:lblOffset val="100"/>
        <c:baseTimeUnit val="days"/>
      </c:dateAx>
      <c:valAx>
        <c:axId val="122891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06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Actual and Cumulative Time by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'Weekly Tracking'!$D$1</c:f>
              <c:strCache>
                <c:ptCount val="1"/>
                <c:pt idx="0">
                  <c:v>Actual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'Weekly Tracking'!$B$2:$B$29</c:f>
              <c:numCache>
                <c:formatCode>m/d/yy</c:formatCode>
                <c:ptCount val="28"/>
                <c:pt idx="0">
                  <c:v>45404</c:v>
                </c:pt>
                <c:pt idx="1">
                  <c:v>45411</c:v>
                </c:pt>
                <c:pt idx="2">
                  <c:v>45418</c:v>
                </c:pt>
                <c:pt idx="3">
                  <c:v>45425</c:v>
                </c:pt>
                <c:pt idx="4">
                  <c:v>45432</c:v>
                </c:pt>
                <c:pt idx="5">
                  <c:v>45439</c:v>
                </c:pt>
                <c:pt idx="6">
                  <c:v>45446</c:v>
                </c:pt>
                <c:pt idx="7">
                  <c:v>45453</c:v>
                </c:pt>
                <c:pt idx="8">
                  <c:v>45460</c:v>
                </c:pt>
                <c:pt idx="9">
                  <c:v>45467</c:v>
                </c:pt>
                <c:pt idx="10">
                  <c:v>45474</c:v>
                </c:pt>
                <c:pt idx="11">
                  <c:v>45481</c:v>
                </c:pt>
                <c:pt idx="12">
                  <c:v>45488</c:v>
                </c:pt>
                <c:pt idx="13">
                  <c:v>45495</c:v>
                </c:pt>
                <c:pt idx="14">
                  <c:v>45502</c:v>
                </c:pt>
                <c:pt idx="15">
                  <c:v>45509</c:v>
                </c:pt>
                <c:pt idx="16">
                  <c:v>45516</c:v>
                </c:pt>
                <c:pt idx="17">
                  <c:v>45523</c:v>
                </c:pt>
                <c:pt idx="18">
                  <c:v>45530</c:v>
                </c:pt>
                <c:pt idx="19">
                  <c:v>45537</c:v>
                </c:pt>
                <c:pt idx="20">
                  <c:v>45544</c:v>
                </c:pt>
                <c:pt idx="21">
                  <c:v>45551</c:v>
                </c:pt>
                <c:pt idx="22">
                  <c:v>45558</c:v>
                </c:pt>
                <c:pt idx="23">
                  <c:v>45565</c:v>
                </c:pt>
                <c:pt idx="24">
                  <c:v>45572</c:v>
                </c:pt>
                <c:pt idx="25">
                  <c:v>45579</c:v>
                </c:pt>
                <c:pt idx="26">
                  <c:v>45586</c:v>
                </c:pt>
                <c:pt idx="27">
                  <c:v>45593</c:v>
                </c:pt>
              </c:numCache>
            </c:numRef>
          </c:cat>
          <c:val>
            <c:numRef>
              <c:f>'Weekly Tracking'!$D$2:$D$29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8440-B370-AB31C8545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69425951"/>
        <c:axId val="1269631759"/>
      </c:barChart>
      <c:lineChart>
        <c:grouping val="standard"/>
        <c:varyColors val="0"/>
        <c:ser>
          <c:idx val="1"/>
          <c:order val="1"/>
          <c:tx>
            <c:strRef>
              <c:f>'Weekly Tracking'!$G$1</c:f>
              <c:strCache>
                <c:ptCount val="1"/>
                <c:pt idx="0">
                  <c:v>Cumulative 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'Weekly Tracking'!$B$2:$B$29</c:f>
              <c:numCache>
                <c:formatCode>m/d/yy</c:formatCode>
                <c:ptCount val="28"/>
                <c:pt idx="0">
                  <c:v>45404</c:v>
                </c:pt>
                <c:pt idx="1">
                  <c:v>45411</c:v>
                </c:pt>
                <c:pt idx="2">
                  <c:v>45418</c:v>
                </c:pt>
                <c:pt idx="3">
                  <c:v>45425</c:v>
                </c:pt>
                <c:pt idx="4">
                  <c:v>45432</c:v>
                </c:pt>
                <c:pt idx="5">
                  <c:v>45439</c:v>
                </c:pt>
                <c:pt idx="6">
                  <c:v>45446</c:v>
                </c:pt>
                <c:pt idx="7">
                  <c:v>45453</c:v>
                </c:pt>
                <c:pt idx="8">
                  <c:v>45460</c:v>
                </c:pt>
                <c:pt idx="9">
                  <c:v>45467</c:v>
                </c:pt>
                <c:pt idx="10">
                  <c:v>45474</c:v>
                </c:pt>
                <c:pt idx="11">
                  <c:v>45481</c:v>
                </c:pt>
                <c:pt idx="12">
                  <c:v>45488</c:v>
                </c:pt>
                <c:pt idx="13">
                  <c:v>45495</c:v>
                </c:pt>
                <c:pt idx="14">
                  <c:v>45502</c:v>
                </c:pt>
                <c:pt idx="15">
                  <c:v>45509</c:v>
                </c:pt>
                <c:pt idx="16">
                  <c:v>45516</c:v>
                </c:pt>
                <c:pt idx="17">
                  <c:v>45523</c:v>
                </c:pt>
                <c:pt idx="18">
                  <c:v>45530</c:v>
                </c:pt>
                <c:pt idx="19">
                  <c:v>45537</c:v>
                </c:pt>
                <c:pt idx="20">
                  <c:v>45544</c:v>
                </c:pt>
                <c:pt idx="21">
                  <c:v>45551</c:v>
                </c:pt>
                <c:pt idx="22">
                  <c:v>45558</c:v>
                </c:pt>
                <c:pt idx="23">
                  <c:v>45565</c:v>
                </c:pt>
                <c:pt idx="24">
                  <c:v>45572</c:v>
                </c:pt>
                <c:pt idx="25">
                  <c:v>45579</c:v>
                </c:pt>
                <c:pt idx="26">
                  <c:v>45586</c:v>
                </c:pt>
                <c:pt idx="27">
                  <c:v>45593</c:v>
                </c:pt>
              </c:numCache>
            </c:numRef>
          </c:cat>
          <c:val>
            <c:numRef>
              <c:f>'Weekly Tracking'!$G$2:$G$29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D0-8440-B370-AB31C8545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9425951"/>
        <c:axId val="1269631759"/>
      </c:lineChart>
      <c:dateAx>
        <c:axId val="126942595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631759"/>
        <c:crosses val="autoZero"/>
        <c:auto val="1"/>
        <c:lblOffset val="100"/>
        <c:baseTimeUnit val="days"/>
      </c:dateAx>
      <c:valAx>
        <c:axId val="126963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42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Distance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Tracking'!$B$1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Tracking'!$A$2:$A$8</c:f>
              <c:strCache>
                <c:ptCount val="7"/>
                <c:pt idx="0">
                  <c:v>April 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</c:strCache>
            </c:strRef>
          </c:cat>
          <c:val>
            <c:numRef>
              <c:f>'Monthly Tracking'!$B$2:$B$8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3-FC43-B80A-E12875075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3011759"/>
        <c:axId val="1249755807"/>
      </c:barChart>
      <c:catAx>
        <c:axId val="123301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55807"/>
        <c:crosses val="autoZero"/>
        <c:auto val="1"/>
        <c:lblAlgn val="ctr"/>
        <c:lblOffset val="100"/>
        <c:noMultiLvlLbl val="0"/>
      </c:catAx>
      <c:valAx>
        <c:axId val="124975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01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Time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Tracking'!$C$1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Tracking'!$A$2:$A$8</c:f>
              <c:strCache>
                <c:ptCount val="7"/>
                <c:pt idx="0">
                  <c:v>April 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</c:strCache>
            </c:strRef>
          </c:cat>
          <c:val>
            <c:numRef>
              <c:f>'Monthly Tracking'!$C$2:$C$8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3-0F4F-9ED8-5EBE3FD4F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3106767"/>
        <c:axId val="1246166111"/>
      </c:barChart>
      <c:catAx>
        <c:axId val="122310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166111"/>
        <c:crosses val="autoZero"/>
        <c:auto val="1"/>
        <c:lblAlgn val="ctr"/>
        <c:lblOffset val="100"/>
        <c:noMultiLvlLbl val="0"/>
      </c:catAx>
      <c:valAx>
        <c:axId val="124616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0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Pace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Tracking'!$D$1</c:f>
              <c:strCache>
                <c:ptCount val="1"/>
                <c:pt idx="0">
                  <c:v>Average Pace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'Monthly Tracking'!$A$2:$A$8</c:f>
              <c:strCache>
                <c:ptCount val="7"/>
                <c:pt idx="0">
                  <c:v>April 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</c:strCache>
            </c:strRef>
          </c:cat>
          <c:val>
            <c:numRef>
              <c:f>'Monthly Tracking'!$D$2:$D$8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A-1C4C-9B3C-F1371BEF8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668127"/>
        <c:axId val="1274669855"/>
      </c:lineChart>
      <c:catAx>
        <c:axId val="127466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669855"/>
        <c:crosses val="autoZero"/>
        <c:auto val="1"/>
        <c:lblAlgn val="ctr"/>
        <c:lblOffset val="100"/>
        <c:noMultiLvlLbl val="0"/>
      </c:catAx>
      <c:valAx>
        <c:axId val="127466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66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Actual Distance vs Forecasted</a:t>
            </a:r>
            <a:r>
              <a:rPr lang="en-GB" baseline="0"/>
              <a:t> Distance per Month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Tracking'!$B$1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 Tracking'!$A$2:$A$8</c:f>
              <c:strCache>
                <c:ptCount val="7"/>
                <c:pt idx="0">
                  <c:v>April 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</c:strCache>
            </c:strRef>
          </c:cat>
          <c:val>
            <c:numRef>
              <c:f>'Monthly Tracking'!$B$2:$B$8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1-EA45-BA27-F489505E80D4}"/>
            </c:ext>
          </c:extLst>
        </c:ser>
        <c:ser>
          <c:idx val="1"/>
          <c:order val="1"/>
          <c:tx>
            <c:strRef>
              <c:f>'Monthly Tracking'!$A$11</c:f>
              <c:strCache>
                <c:ptCount val="1"/>
                <c:pt idx="0">
                  <c:v>Months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'Monthly Tracking'!$A$2:$A$8</c:f>
              <c:strCache>
                <c:ptCount val="7"/>
                <c:pt idx="0">
                  <c:v>April 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</c:strCache>
            </c:strRef>
          </c:cat>
          <c:val>
            <c:numRef>
              <c:f>'Monthly Tracking'!$A$12:$A$18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1-EA45-BA27-F489505E80D4}"/>
            </c:ext>
          </c:extLst>
        </c:ser>
        <c:ser>
          <c:idx val="2"/>
          <c:order val="2"/>
          <c:tx>
            <c:strRef>
              <c:f>'Monthly Tracking'!$C$11</c:f>
              <c:strCache>
                <c:ptCount val="1"/>
                <c:pt idx="0">
                  <c:v>Forecast of Distance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'Monthly Tracking'!$A$2:$A$8</c:f>
              <c:strCache>
                <c:ptCount val="7"/>
                <c:pt idx="0">
                  <c:v>April 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</c:strCache>
            </c:strRef>
          </c:cat>
          <c:val>
            <c:numRef>
              <c:f>'Monthly Tracking'!$C$12:$C$18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1-EA45-BA27-F489505E8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582639"/>
        <c:axId val="1233109423"/>
      </c:lineChart>
      <c:catAx>
        <c:axId val="124958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09423"/>
        <c:crosses val="autoZero"/>
        <c:auto val="1"/>
        <c:lblAlgn val="ctr"/>
        <c:lblOffset val="100"/>
        <c:noMultiLvlLbl val="0"/>
      </c:catAx>
      <c:valAx>
        <c:axId val="12331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8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Actual Time vs Forecasted Time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Tracking'!$B$1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 Tracking'!$A$2:$A$8</c:f>
              <c:strCache>
                <c:ptCount val="7"/>
                <c:pt idx="0">
                  <c:v>April 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</c:strCache>
            </c:strRef>
          </c:cat>
          <c:val>
            <c:numRef>
              <c:f>'Monthly Tracking'!$B$2:$B$8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2-304D-BD92-FD9AEF1742EE}"/>
            </c:ext>
          </c:extLst>
        </c:ser>
        <c:ser>
          <c:idx val="1"/>
          <c:order val="1"/>
          <c:tx>
            <c:strRef>
              <c:f>'Monthly Tracking'!$C$1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'Monthly Tracking'!$A$2:$A$8</c:f>
              <c:strCache>
                <c:ptCount val="7"/>
                <c:pt idx="0">
                  <c:v>April 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</c:strCache>
            </c:strRef>
          </c:cat>
          <c:val>
            <c:numRef>
              <c:f>'Monthly Tracking'!$C$2:$C$8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52-304D-BD92-FD9AEF1742EE}"/>
            </c:ext>
          </c:extLst>
        </c:ser>
        <c:ser>
          <c:idx val="2"/>
          <c:order val="2"/>
          <c:tx>
            <c:strRef>
              <c:f>'Monthly Tracking'!$D$11</c:f>
              <c:strCache>
                <c:ptCount val="1"/>
                <c:pt idx="0">
                  <c:v>Forecast of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'Monthly Tracking'!$A$2:$A$8</c:f>
              <c:strCache>
                <c:ptCount val="7"/>
                <c:pt idx="0">
                  <c:v>April 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</c:strCache>
            </c:strRef>
          </c:cat>
          <c:val>
            <c:numRef>
              <c:f>'Monthly Tracking'!$D$12:$D$18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52-304D-BD92-FD9AEF174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1184"/>
        <c:axId val="10447792"/>
      </c:lineChart>
      <c:catAx>
        <c:axId val="1044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7792"/>
        <c:crosses val="autoZero"/>
        <c:auto val="1"/>
        <c:lblAlgn val="ctr"/>
        <c:lblOffset val="100"/>
        <c:noMultiLvlLbl val="0"/>
      </c:catAx>
      <c:valAx>
        <c:axId val="104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Actual Pace vs Forecasted Pace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Tracking'!$B$1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 Tracking'!$A$2:$A$8</c:f>
              <c:strCache>
                <c:ptCount val="7"/>
                <c:pt idx="0">
                  <c:v>April 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</c:strCache>
            </c:strRef>
          </c:cat>
          <c:val>
            <c:numRef>
              <c:f>'Monthly Tracking'!$B$2:$B$8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9-9640-9836-E4634BE50809}"/>
            </c:ext>
          </c:extLst>
        </c:ser>
        <c:ser>
          <c:idx val="1"/>
          <c:order val="1"/>
          <c:tx>
            <c:strRef>
              <c:f>'Monthly Tracking'!$C$1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'Monthly Tracking'!$A$2:$A$8</c:f>
              <c:strCache>
                <c:ptCount val="7"/>
                <c:pt idx="0">
                  <c:v>April 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</c:strCache>
            </c:strRef>
          </c:cat>
          <c:val>
            <c:numRef>
              <c:f>'Monthly Tracking'!$C$2:$C$8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9-9640-9836-E4634BE50809}"/>
            </c:ext>
          </c:extLst>
        </c:ser>
        <c:ser>
          <c:idx val="2"/>
          <c:order val="2"/>
          <c:tx>
            <c:strRef>
              <c:f>'Monthly Tracking'!$D$1</c:f>
              <c:strCache>
                <c:ptCount val="1"/>
                <c:pt idx="0">
                  <c:v>Average Pace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'Monthly Tracking'!$A$2:$A$8</c:f>
              <c:strCache>
                <c:ptCount val="7"/>
                <c:pt idx="0">
                  <c:v>April 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</c:strCache>
            </c:strRef>
          </c:cat>
          <c:val>
            <c:numRef>
              <c:f>'Monthly Tracking'!$D$2:$D$8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A9-9640-9836-E4634BE50809}"/>
            </c:ext>
          </c:extLst>
        </c:ser>
        <c:ser>
          <c:idx val="3"/>
          <c:order val="3"/>
          <c:tx>
            <c:strRef>
              <c:f>'Monthly Tracking'!$E$11</c:f>
              <c:strCache>
                <c:ptCount val="1"/>
                <c:pt idx="0">
                  <c:v>Forecast of Pace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'Monthly Tracking'!$A$2:$A$8</c:f>
              <c:strCache>
                <c:ptCount val="7"/>
                <c:pt idx="0">
                  <c:v>April 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</c:strCache>
            </c:strRef>
          </c:cat>
          <c:val>
            <c:numRef>
              <c:f>'Monthly Tracking'!$E$12:$E$18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A9-9640-9836-E4634BE50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528879"/>
        <c:axId val="1782530607"/>
      </c:lineChart>
      <c:catAx>
        <c:axId val="178252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530607"/>
        <c:crosses val="autoZero"/>
        <c:auto val="1"/>
        <c:lblAlgn val="ctr"/>
        <c:lblOffset val="100"/>
        <c:noMultiLvlLbl val="0"/>
      </c:catAx>
      <c:valAx>
        <c:axId val="178253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52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585285</xdr:colOff>
      <xdr:row>2</xdr:row>
      <xdr:rowOff>89007</xdr:rowOff>
    </xdr:from>
    <xdr:to>
      <xdr:col>16</xdr:col>
      <xdr:colOff>190173</xdr:colOff>
      <xdr:row>14</xdr:row>
      <xdr:rowOff>183661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9C4780-E9D7-AD6D-8C87-6E3F28CF7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30</xdr:row>
      <xdr:rowOff>196850</xdr:rowOff>
    </xdr:from>
    <xdr:to>
      <xdr:col>4</xdr:col>
      <xdr:colOff>1231900</xdr:colOff>
      <xdr:row>46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C4EBC0-9C5A-1D57-7FF4-F3F1B8630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457200</xdr:colOff>
      <xdr:row>30</xdr:row>
      <xdr:rowOff>171450</xdr:rowOff>
    </xdr:from>
    <xdr:to>
      <xdr:col>9</xdr:col>
      <xdr:colOff>368300</xdr:colOff>
      <xdr:row>47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C865EF-7271-09C4-B3A3-7A8007D55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1</xdr:row>
      <xdr:rowOff>57150</xdr:rowOff>
    </xdr:from>
    <xdr:to>
      <xdr:col>11</xdr:col>
      <xdr:colOff>57150</xdr:colOff>
      <xdr:row>14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8BDD5-5BF2-1E11-CC25-92EA89C43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609600</xdr:colOff>
      <xdr:row>1</xdr:row>
      <xdr:rowOff>31750</xdr:rowOff>
    </xdr:from>
    <xdr:to>
      <xdr:col>17</xdr:col>
      <xdr:colOff>228600</xdr:colOff>
      <xdr:row>14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0D4F8E-0694-032F-021D-BB110E51E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647700</xdr:colOff>
      <xdr:row>1</xdr:row>
      <xdr:rowOff>19050</xdr:rowOff>
    </xdr:from>
    <xdr:to>
      <xdr:col>23</xdr:col>
      <xdr:colOff>266700</xdr:colOff>
      <xdr:row>14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9FD1FF-D275-3E44-7E82-B48001E75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419100</xdr:colOff>
      <xdr:row>16</xdr:row>
      <xdr:rowOff>171450</xdr:rowOff>
    </xdr:from>
    <xdr:to>
      <xdr:col>11</xdr:col>
      <xdr:colOff>177800</xdr:colOff>
      <xdr:row>30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F65F25-EB8A-E976-5CAD-0BFEB612E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755650</xdr:colOff>
      <xdr:row>16</xdr:row>
      <xdr:rowOff>177800</xdr:rowOff>
    </xdr:from>
    <xdr:to>
      <xdr:col>17</xdr:col>
      <xdr:colOff>374650</xdr:colOff>
      <xdr:row>30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5BF6AA-07EE-1542-E71F-D422F4EEA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31750</xdr:colOff>
      <xdr:row>16</xdr:row>
      <xdr:rowOff>177800</xdr:rowOff>
    </xdr:from>
    <xdr:to>
      <xdr:col>23</xdr:col>
      <xdr:colOff>476250</xdr:colOff>
      <xdr:row>30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3DC733-810B-63EB-DB60-307825410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BD001-704C-8D49-B305-E6704FAB6A5A}">
  <dimension ref="A1:J280"/>
  <sheetViews>
    <sheetView tabSelected="1" zoomScale="125" workbookViewId="0">
      <selection activeCell="B8" sqref="B8"/>
    </sheetView>
  </sheetViews>
  <sheetFormatPr baseColWidth="10" defaultRowHeight="16" x14ac:dyDescent="0.2"/>
  <cols>
    <col min="1" max="1" width="28.5" customWidth="1"/>
    <col min="3" max="3" width="12.1640625" customWidth="1"/>
    <col min="9" max="9" width="12.6640625" style="1" customWidth="1"/>
  </cols>
  <sheetData>
    <row r="1" spans="1:10" x14ac:dyDescent="0.2">
      <c r="A1" s="10"/>
      <c r="B1" s="11" t="s">
        <v>5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6</v>
      </c>
      <c r="H1" s="11" t="s">
        <v>7</v>
      </c>
      <c r="I1" s="12" t="s">
        <v>50</v>
      </c>
      <c r="J1" s="35" t="s">
        <v>51</v>
      </c>
    </row>
    <row r="2" spans="1:10" x14ac:dyDescent="0.2">
      <c r="A2" s="16" t="s">
        <v>40</v>
      </c>
      <c r="B2" s="8">
        <v>195</v>
      </c>
      <c r="C2" s="8">
        <v>194</v>
      </c>
      <c r="D2" s="8">
        <v>193</v>
      </c>
      <c r="E2" s="8">
        <v>192</v>
      </c>
      <c r="F2" s="8">
        <v>191</v>
      </c>
      <c r="G2" s="8">
        <v>190</v>
      </c>
      <c r="H2" s="8">
        <v>189</v>
      </c>
      <c r="I2" s="26"/>
      <c r="J2" s="5"/>
    </row>
    <row r="3" spans="1:10" x14ac:dyDescent="0.2">
      <c r="A3" s="17" t="s">
        <v>12</v>
      </c>
      <c r="B3" s="9">
        <v>45404</v>
      </c>
      <c r="C3" s="9">
        <v>45405</v>
      </c>
      <c r="D3" s="9">
        <v>45406</v>
      </c>
      <c r="E3" s="9">
        <v>45407</v>
      </c>
      <c r="F3" s="9">
        <v>45408</v>
      </c>
      <c r="G3" s="9">
        <v>45409</v>
      </c>
      <c r="H3" s="9">
        <v>45410</v>
      </c>
      <c r="I3" s="26"/>
    </row>
    <row r="4" spans="1:10" x14ac:dyDescent="0.2">
      <c r="A4" s="18" t="s">
        <v>8</v>
      </c>
      <c r="B4" s="15"/>
      <c r="C4" s="15"/>
      <c r="D4" s="15"/>
      <c r="E4" s="15"/>
      <c r="F4" s="15"/>
      <c r="G4" s="15"/>
      <c r="H4" s="15"/>
      <c r="I4" s="27">
        <f>SUM(B4:H4)</f>
        <v>0</v>
      </c>
    </row>
    <row r="5" spans="1:10" x14ac:dyDescent="0.2">
      <c r="A5" s="32" t="s">
        <v>9</v>
      </c>
      <c r="B5" s="33"/>
      <c r="C5" s="33"/>
      <c r="D5" s="33"/>
      <c r="E5" s="33"/>
      <c r="F5" s="33"/>
      <c r="G5" s="33"/>
      <c r="H5" s="33"/>
      <c r="I5" s="34"/>
      <c r="J5" s="36">
        <f>SUM(B5:H5)</f>
        <v>0</v>
      </c>
    </row>
    <row r="6" spans="1:10" x14ac:dyDescent="0.2">
      <c r="A6" s="18" t="s">
        <v>48</v>
      </c>
      <c r="B6" s="15">
        <v>22</v>
      </c>
      <c r="C6" s="15"/>
      <c r="D6" s="15"/>
      <c r="E6" s="15">
        <v>22</v>
      </c>
      <c r="F6" s="15"/>
      <c r="G6" s="15">
        <v>5</v>
      </c>
      <c r="H6" s="15"/>
      <c r="I6" s="27">
        <f>SUM(B6:H6)</f>
        <v>49</v>
      </c>
    </row>
    <row r="7" spans="1:10" x14ac:dyDescent="0.2">
      <c r="A7" s="32" t="s">
        <v>49</v>
      </c>
      <c r="B7" s="33"/>
      <c r="C7" s="33"/>
      <c r="D7" s="33"/>
      <c r="E7" s="33"/>
      <c r="F7" s="33"/>
      <c r="G7" s="33"/>
      <c r="H7" s="33"/>
      <c r="I7" s="34"/>
      <c r="J7" s="36">
        <f>SUM(B7:H7)</f>
        <v>0</v>
      </c>
    </row>
    <row r="8" spans="1:10" x14ac:dyDescent="0.2">
      <c r="A8" s="19" t="s">
        <v>11</v>
      </c>
      <c r="I8" s="26"/>
    </row>
    <row r="9" spans="1:10" x14ac:dyDescent="0.2">
      <c r="A9" s="19" t="s">
        <v>41</v>
      </c>
      <c r="B9" t="s">
        <v>42</v>
      </c>
      <c r="E9" t="s">
        <v>42</v>
      </c>
      <c r="G9" t="s">
        <v>42</v>
      </c>
      <c r="I9" s="26"/>
    </row>
    <row r="10" spans="1:10" x14ac:dyDescent="0.2">
      <c r="A10" s="21" t="s">
        <v>13</v>
      </c>
      <c r="B10" s="4"/>
      <c r="C10" s="4"/>
      <c r="D10" s="4"/>
      <c r="E10" s="4"/>
      <c r="F10" s="4"/>
      <c r="G10" s="4"/>
      <c r="H10" s="4"/>
      <c r="I10" s="3"/>
    </row>
    <row r="11" spans="1:10" x14ac:dyDescent="0.2">
      <c r="A11" s="1"/>
      <c r="J11" s="37"/>
    </row>
    <row r="12" spans="1:10" x14ac:dyDescent="0.2">
      <c r="A12" s="16" t="s">
        <v>40</v>
      </c>
      <c r="B12" s="8">
        <v>188</v>
      </c>
      <c r="C12" s="8">
        <v>187</v>
      </c>
      <c r="D12" s="8">
        <v>186</v>
      </c>
      <c r="E12" s="8">
        <v>185</v>
      </c>
      <c r="F12" s="8">
        <v>184</v>
      </c>
      <c r="G12" s="8">
        <v>183</v>
      </c>
      <c r="H12" s="8">
        <v>182</v>
      </c>
      <c r="I12" s="28"/>
      <c r="J12" s="5"/>
    </row>
    <row r="13" spans="1:10" x14ac:dyDescent="0.2">
      <c r="A13" s="17" t="s">
        <v>14</v>
      </c>
      <c r="B13" s="9">
        <v>45411</v>
      </c>
      <c r="C13" s="9">
        <v>45412</v>
      </c>
      <c r="D13" s="9">
        <v>45413</v>
      </c>
      <c r="E13" s="9">
        <v>45414</v>
      </c>
      <c r="F13" s="9">
        <v>45415</v>
      </c>
      <c r="G13" s="9">
        <v>45416</v>
      </c>
      <c r="H13" s="9">
        <v>45417</v>
      </c>
      <c r="I13" s="26"/>
    </row>
    <row r="14" spans="1:10" x14ac:dyDescent="0.2">
      <c r="A14" s="18" t="s">
        <v>8</v>
      </c>
      <c r="B14" s="15"/>
      <c r="C14" s="15"/>
      <c r="D14" s="15"/>
      <c r="E14" s="15"/>
      <c r="F14" s="15"/>
      <c r="G14" s="15"/>
      <c r="H14" s="15"/>
      <c r="I14" s="27">
        <f>SUM(B14:H14)</f>
        <v>0</v>
      </c>
    </row>
    <row r="15" spans="1:10" x14ac:dyDescent="0.2">
      <c r="A15" s="32" t="s">
        <v>9</v>
      </c>
      <c r="B15" s="33"/>
      <c r="C15" s="33"/>
      <c r="D15" s="33"/>
      <c r="E15" s="33"/>
      <c r="F15" s="33"/>
      <c r="G15" s="33"/>
      <c r="H15" s="33"/>
      <c r="I15" s="26"/>
      <c r="J15" s="36">
        <f>SUM(B15:H15)</f>
        <v>0</v>
      </c>
    </row>
    <row r="16" spans="1:10" x14ac:dyDescent="0.2">
      <c r="A16" s="18" t="s">
        <v>48</v>
      </c>
      <c r="B16" s="15">
        <v>27</v>
      </c>
      <c r="C16" s="15"/>
      <c r="D16" s="15"/>
      <c r="E16" s="15">
        <v>35</v>
      </c>
      <c r="F16" s="15"/>
      <c r="G16" s="15">
        <v>7</v>
      </c>
      <c r="H16" s="15"/>
      <c r="I16" s="27">
        <f>SUM(B16:H16)</f>
        <v>69</v>
      </c>
    </row>
    <row r="17" spans="1:10" x14ac:dyDescent="0.2">
      <c r="A17" s="32" t="s">
        <v>49</v>
      </c>
      <c r="B17" s="33"/>
      <c r="C17" s="33"/>
      <c r="D17" s="33"/>
      <c r="E17" s="33"/>
      <c r="F17" s="33"/>
      <c r="G17" s="33"/>
      <c r="H17" s="33"/>
      <c r="I17" s="26"/>
      <c r="J17" s="36">
        <f>SUM(B17:H17)</f>
        <v>0</v>
      </c>
    </row>
    <row r="18" spans="1:10" x14ac:dyDescent="0.2">
      <c r="A18" s="19" t="s">
        <v>11</v>
      </c>
      <c r="I18" s="26"/>
    </row>
    <row r="19" spans="1:10" x14ac:dyDescent="0.2">
      <c r="A19" s="19" t="s">
        <v>41</v>
      </c>
      <c r="B19" t="s">
        <v>44</v>
      </c>
      <c r="E19" t="s">
        <v>43</v>
      </c>
      <c r="G19" t="s">
        <v>42</v>
      </c>
      <c r="I19" s="26"/>
    </row>
    <row r="20" spans="1:10" x14ac:dyDescent="0.2">
      <c r="A20" s="21" t="s">
        <v>13</v>
      </c>
      <c r="B20" s="4"/>
      <c r="C20" s="4"/>
      <c r="D20" s="4"/>
      <c r="E20" s="4"/>
      <c r="F20" s="4"/>
      <c r="G20" s="4"/>
      <c r="H20" s="4"/>
      <c r="I20" s="3"/>
    </row>
    <row r="21" spans="1:10" x14ac:dyDescent="0.2">
      <c r="A21" s="1"/>
      <c r="J21" s="37"/>
    </row>
    <row r="22" spans="1:10" x14ac:dyDescent="0.2">
      <c r="A22" s="16" t="s">
        <v>40</v>
      </c>
      <c r="B22" s="13">
        <v>181</v>
      </c>
      <c r="C22" s="13">
        <v>180</v>
      </c>
      <c r="D22" s="13">
        <v>179</v>
      </c>
      <c r="E22" s="13">
        <v>178</v>
      </c>
      <c r="F22" s="13">
        <v>177</v>
      </c>
      <c r="G22" s="13">
        <v>176</v>
      </c>
      <c r="H22" s="13">
        <v>175</v>
      </c>
      <c r="I22" s="28"/>
      <c r="J22" s="5"/>
    </row>
    <row r="23" spans="1:10" x14ac:dyDescent="0.2">
      <c r="A23" s="17" t="s">
        <v>15</v>
      </c>
      <c r="B23" s="9">
        <v>45418</v>
      </c>
      <c r="C23" s="9">
        <v>45419</v>
      </c>
      <c r="D23" s="9">
        <v>45420</v>
      </c>
      <c r="E23" s="9">
        <v>45421</v>
      </c>
      <c r="F23" s="9">
        <v>45422</v>
      </c>
      <c r="G23" s="9">
        <v>45423</v>
      </c>
      <c r="H23" s="9">
        <v>45424</v>
      </c>
      <c r="I23" s="26"/>
    </row>
    <row r="24" spans="1:10" x14ac:dyDescent="0.2">
      <c r="A24" s="18" t="s">
        <v>8</v>
      </c>
      <c r="B24" s="15"/>
      <c r="C24" s="15"/>
      <c r="D24" s="15"/>
      <c r="E24" s="15"/>
      <c r="F24" s="15"/>
      <c r="G24" s="15"/>
      <c r="H24" s="15"/>
      <c r="I24" s="27">
        <f>SUM(B24:H24)</f>
        <v>0</v>
      </c>
    </row>
    <row r="25" spans="1:10" x14ac:dyDescent="0.2">
      <c r="A25" s="32" t="s">
        <v>9</v>
      </c>
      <c r="B25" s="33"/>
      <c r="C25" s="33"/>
      <c r="D25" s="33"/>
      <c r="E25" s="33"/>
      <c r="F25" s="33"/>
      <c r="G25" s="33"/>
      <c r="H25" s="33"/>
      <c r="I25" s="26"/>
      <c r="J25" s="36">
        <f>SUM(B25:H25)</f>
        <v>0</v>
      </c>
    </row>
    <row r="26" spans="1:10" x14ac:dyDescent="0.2">
      <c r="A26" s="18" t="s">
        <v>48</v>
      </c>
      <c r="B26" s="15">
        <v>25</v>
      </c>
      <c r="C26" s="15"/>
      <c r="D26" s="15"/>
      <c r="E26" s="15">
        <v>25</v>
      </c>
      <c r="F26" s="15"/>
      <c r="G26" s="15">
        <v>10</v>
      </c>
      <c r="H26" s="15"/>
      <c r="I26" s="27">
        <f>SUM(B26:H26)</f>
        <v>60</v>
      </c>
    </row>
    <row r="27" spans="1:10" x14ac:dyDescent="0.2">
      <c r="A27" s="32" t="s">
        <v>49</v>
      </c>
      <c r="B27" s="33"/>
      <c r="C27" s="33"/>
      <c r="D27" s="33"/>
      <c r="E27" s="33"/>
      <c r="F27" s="33"/>
      <c r="G27" s="33"/>
      <c r="H27" s="33"/>
      <c r="I27" s="26"/>
      <c r="J27" s="36">
        <f>SUM(B27:H27)</f>
        <v>0</v>
      </c>
    </row>
    <row r="28" spans="1:10" x14ac:dyDescent="0.2">
      <c r="A28" s="19" t="s">
        <v>11</v>
      </c>
      <c r="I28" s="26"/>
    </row>
    <row r="29" spans="1:10" x14ac:dyDescent="0.2">
      <c r="A29" s="19" t="s">
        <v>41</v>
      </c>
      <c r="B29" t="s">
        <v>44</v>
      </c>
      <c r="E29" t="s">
        <v>42</v>
      </c>
      <c r="G29" t="s">
        <v>42</v>
      </c>
      <c r="I29" s="26"/>
    </row>
    <row r="30" spans="1:10" x14ac:dyDescent="0.2">
      <c r="A30" s="21" t="s">
        <v>13</v>
      </c>
      <c r="B30" s="4"/>
      <c r="C30" s="4"/>
      <c r="D30" s="4"/>
      <c r="E30" s="4"/>
      <c r="F30" s="4"/>
      <c r="G30" s="4"/>
      <c r="H30" s="4"/>
      <c r="I30" s="3"/>
    </row>
    <row r="31" spans="1:10" x14ac:dyDescent="0.2">
      <c r="A31" s="1"/>
      <c r="J31" s="37"/>
    </row>
    <row r="32" spans="1:10" x14ac:dyDescent="0.2">
      <c r="A32" s="16" t="s">
        <v>40</v>
      </c>
      <c r="B32" s="13">
        <v>174</v>
      </c>
      <c r="C32" s="13">
        <v>173</v>
      </c>
      <c r="D32" s="13">
        <v>172</v>
      </c>
      <c r="E32" s="13">
        <v>171</v>
      </c>
      <c r="F32" s="13">
        <v>170</v>
      </c>
      <c r="G32" s="13">
        <v>169</v>
      </c>
      <c r="H32" s="13">
        <v>168</v>
      </c>
      <c r="I32" s="28"/>
      <c r="J32" s="5"/>
    </row>
    <row r="33" spans="1:10" x14ac:dyDescent="0.2">
      <c r="A33" s="17" t="s">
        <v>16</v>
      </c>
      <c r="B33" s="9">
        <v>45425</v>
      </c>
      <c r="C33" s="9">
        <v>45426</v>
      </c>
      <c r="D33" s="9">
        <v>45427</v>
      </c>
      <c r="E33" s="9">
        <v>45428</v>
      </c>
      <c r="F33" s="9">
        <v>45429</v>
      </c>
      <c r="G33" s="9">
        <v>45430</v>
      </c>
      <c r="H33" s="9">
        <v>45431</v>
      </c>
      <c r="I33" s="26"/>
    </row>
    <row r="34" spans="1:10" x14ac:dyDescent="0.2">
      <c r="A34" s="18" t="s">
        <v>8</v>
      </c>
      <c r="B34" s="15"/>
      <c r="C34" s="15"/>
      <c r="D34" s="15"/>
      <c r="E34" s="15"/>
      <c r="F34" s="15"/>
      <c r="G34" s="15"/>
      <c r="H34" s="15"/>
      <c r="I34" s="27">
        <f>SUM(B34:H34)</f>
        <v>0</v>
      </c>
    </row>
    <row r="35" spans="1:10" x14ac:dyDescent="0.2">
      <c r="A35" s="32" t="s">
        <v>9</v>
      </c>
      <c r="B35" s="33"/>
      <c r="C35" s="33"/>
      <c r="D35" s="33"/>
      <c r="E35" s="33"/>
      <c r="F35" s="33"/>
      <c r="G35" s="33"/>
      <c r="H35" s="33"/>
      <c r="I35" s="26"/>
      <c r="J35" s="36">
        <f>SUM(B35:H35)</f>
        <v>0</v>
      </c>
    </row>
    <row r="36" spans="1:10" x14ac:dyDescent="0.2">
      <c r="A36" s="18" t="s">
        <v>48</v>
      </c>
      <c r="B36" s="15">
        <v>19</v>
      </c>
      <c r="C36" s="15"/>
      <c r="D36" s="15"/>
      <c r="E36" s="15">
        <v>42</v>
      </c>
      <c r="F36" s="15"/>
      <c r="G36" s="15">
        <v>12</v>
      </c>
      <c r="H36" s="15"/>
      <c r="I36" s="27">
        <f>SUM(B36:H36)</f>
        <v>73</v>
      </c>
    </row>
    <row r="37" spans="1:10" x14ac:dyDescent="0.2">
      <c r="A37" s="32" t="s">
        <v>49</v>
      </c>
      <c r="B37" s="33"/>
      <c r="C37" s="33"/>
      <c r="D37" s="33"/>
      <c r="E37" s="33"/>
      <c r="F37" s="33"/>
      <c r="G37" s="33"/>
      <c r="H37" s="33"/>
      <c r="I37" s="26"/>
      <c r="J37" s="36">
        <f>SUM(B37:H37)</f>
        <v>0</v>
      </c>
    </row>
    <row r="38" spans="1:10" x14ac:dyDescent="0.2">
      <c r="A38" s="19" t="s">
        <v>11</v>
      </c>
      <c r="I38" s="26"/>
    </row>
    <row r="39" spans="1:10" x14ac:dyDescent="0.2">
      <c r="A39" s="19" t="s">
        <v>41</v>
      </c>
      <c r="B39" t="s">
        <v>45</v>
      </c>
      <c r="E39" t="s">
        <v>43</v>
      </c>
      <c r="G39" t="s">
        <v>42</v>
      </c>
      <c r="I39" s="26"/>
    </row>
    <row r="40" spans="1:10" x14ac:dyDescent="0.2">
      <c r="A40" s="21" t="s">
        <v>13</v>
      </c>
      <c r="B40" s="4"/>
      <c r="C40" s="4"/>
      <c r="D40" s="4"/>
      <c r="E40" s="4"/>
      <c r="F40" s="4"/>
      <c r="G40" s="4"/>
      <c r="H40" s="4"/>
      <c r="I40" s="3"/>
    </row>
    <row r="41" spans="1:10" x14ac:dyDescent="0.2">
      <c r="A41" s="1"/>
      <c r="J41" s="37"/>
    </row>
    <row r="42" spans="1:10" x14ac:dyDescent="0.2">
      <c r="A42" s="16" t="s">
        <v>40</v>
      </c>
      <c r="B42" s="13">
        <v>167</v>
      </c>
      <c r="C42" s="13">
        <v>166</v>
      </c>
      <c r="D42" s="13">
        <v>165</v>
      </c>
      <c r="E42" s="13">
        <v>164</v>
      </c>
      <c r="F42" s="13">
        <v>163</v>
      </c>
      <c r="G42" s="13">
        <v>162</v>
      </c>
      <c r="H42" s="13">
        <v>161</v>
      </c>
      <c r="I42" s="28"/>
      <c r="J42" s="5"/>
    </row>
    <row r="43" spans="1:10" x14ac:dyDescent="0.2">
      <c r="A43" s="17" t="s">
        <v>22</v>
      </c>
      <c r="B43" s="9">
        <v>45432</v>
      </c>
      <c r="C43" s="9">
        <v>45433</v>
      </c>
      <c r="D43" s="9">
        <v>45434</v>
      </c>
      <c r="E43" s="9">
        <v>45435</v>
      </c>
      <c r="F43" s="9">
        <v>45436</v>
      </c>
      <c r="G43" s="9">
        <v>45437</v>
      </c>
      <c r="H43" s="9">
        <v>45438</v>
      </c>
      <c r="I43" s="26"/>
    </row>
    <row r="44" spans="1:10" x14ac:dyDescent="0.2">
      <c r="A44" s="18" t="s">
        <v>8</v>
      </c>
      <c r="B44" s="15">
        <v>3.2</v>
      </c>
      <c r="C44" s="15"/>
      <c r="D44" s="15"/>
      <c r="E44" s="15"/>
      <c r="F44" s="15"/>
      <c r="G44" s="15">
        <v>5</v>
      </c>
      <c r="H44" s="15"/>
      <c r="I44" s="27">
        <f>SUM(B44:H44)</f>
        <v>8.1999999999999993</v>
      </c>
    </row>
    <row r="45" spans="1:10" x14ac:dyDescent="0.2">
      <c r="A45" s="32" t="s">
        <v>9</v>
      </c>
      <c r="B45" s="33"/>
      <c r="C45" s="33"/>
      <c r="D45" s="33"/>
      <c r="E45" s="33"/>
      <c r="F45" s="33"/>
      <c r="G45" s="33"/>
      <c r="H45" s="33"/>
      <c r="I45" s="26"/>
      <c r="J45" s="36">
        <f>SUM(B45:H45)</f>
        <v>0</v>
      </c>
    </row>
    <row r="46" spans="1:10" x14ac:dyDescent="0.2">
      <c r="A46" s="18" t="s">
        <v>48</v>
      </c>
      <c r="B46" s="15"/>
      <c r="C46" s="15">
        <v>16</v>
      </c>
      <c r="D46" s="15">
        <v>25</v>
      </c>
      <c r="E46" s="15"/>
      <c r="F46" s="15">
        <v>24</v>
      </c>
      <c r="G46" s="15"/>
      <c r="H46" s="15"/>
      <c r="I46" s="27">
        <f>SUM(B46:H46)</f>
        <v>65</v>
      </c>
    </row>
    <row r="47" spans="1:10" x14ac:dyDescent="0.2">
      <c r="A47" s="32" t="s">
        <v>49</v>
      </c>
      <c r="B47" s="33"/>
      <c r="C47" s="33"/>
      <c r="D47" s="33"/>
      <c r="E47" s="33"/>
      <c r="F47" s="33"/>
      <c r="G47" s="33"/>
      <c r="H47" s="33"/>
      <c r="I47" s="26"/>
      <c r="J47" s="36">
        <f>SUM(B47:H47)</f>
        <v>0</v>
      </c>
    </row>
    <row r="48" spans="1:10" x14ac:dyDescent="0.2">
      <c r="A48" s="19" t="s">
        <v>11</v>
      </c>
      <c r="I48" s="26"/>
    </row>
    <row r="49" spans="1:10" x14ac:dyDescent="0.2">
      <c r="A49" s="19" t="s">
        <v>41</v>
      </c>
      <c r="B49" t="s">
        <v>42</v>
      </c>
      <c r="C49" t="s">
        <v>44</v>
      </c>
      <c r="D49" t="s">
        <v>42</v>
      </c>
      <c r="F49" t="s">
        <v>44</v>
      </c>
      <c r="G49" t="s">
        <v>43</v>
      </c>
      <c r="I49" s="26"/>
    </row>
    <row r="50" spans="1:10" x14ac:dyDescent="0.2">
      <c r="A50" s="21" t="s">
        <v>13</v>
      </c>
      <c r="B50" s="4"/>
      <c r="C50" s="4"/>
      <c r="D50" s="4"/>
      <c r="E50" s="4"/>
      <c r="F50" s="4"/>
      <c r="G50" s="4"/>
      <c r="H50" s="4"/>
      <c r="I50" s="3"/>
    </row>
    <row r="51" spans="1:10" x14ac:dyDescent="0.2">
      <c r="A51" s="1"/>
      <c r="J51" s="37"/>
    </row>
    <row r="52" spans="1:10" x14ac:dyDescent="0.2">
      <c r="A52" s="16" t="s">
        <v>40</v>
      </c>
      <c r="B52" s="13">
        <v>160</v>
      </c>
      <c r="C52" s="13">
        <v>159</v>
      </c>
      <c r="D52" s="13">
        <v>158</v>
      </c>
      <c r="E52" s="13">
        <v>157</v>
      </c>
      <c r="F52" s="13">
        <v>156</v>
      </c>
      <c r="G52" s="13">
        <v>155</v>
      </c>
      <c r="H52" s="13">
        <v>154</v>
      </c>
      <c r="I52" s="28"/>
      <c r="J52" s="5"/>
    </row>
    <row r="53" spans="1:10" x14ac:dyDescent="0.2">
      <c r="A53" s="17" t="s">
        <v>23</v>
      </c>
      <c r="B53" s="9">
        <v>45439</v>
      </c>
      <c r="C53" s="9">
        <v>45440</v>
      </c>
      <c r="D53" s="9">
        <v>45441</v>
      </c>
      <c r="E53" s="9">
        <v>45442</v>
      </c>
      <c r="F53" s="9">
        <v>45443</v>
      </c>
      <c r="G53" s="9">
        <v>45444</v>
      </c>
      <c r="H53" s="9">
        <v>45445</v>
      </c>
      <c r="I53" s="26"/>
    </row>
    <row r="54" spans="1:10" x14ac:dyDescent="0.2">
      <c r="A54" s="18" t="s">
        <v>8</v>
      </c>
      <c r="B54" s="15"/>
      <c r="C54" s="15"/>
      <c r="D54" s="15"/>
      <c r="E54" s="15"/>
      <c r="F54" s="15"/>
      <c r="G54" s="15">
        <v>5</v>
      </c>
      <c r="H54" s="15"/>
      <c r="I54" s="27">
        <f>SUM(B54:H54)</f>
        <v>5</v>
      </c>
    </row>
    <row r="55" spans="1:10" x14ac:dyDescent="0.2">
      <c r="A55" s="32" t="s">
        <v>9</v>
      </c>
      <c r="B55" s="33"/>
      <c r="C55" s="33"/>
      <c r="D55" s="33"/>
      <c r="E55" s="33"/>
      <c r="F55" s="33"/>
      <c r="G55" s="33"/>
      <c r="H55" s="33"/>
      <c r="I55" s="26"/>
      <c r="J55" s="36">
        <f>SUM(B55:H55)</f>
        <v>0</v>
      </c>
    </row>
    <row r="56" spans="1:10" x14ac:dyDescent="0.2">
      <c r="A56" s="18" t="s">
        <v>48</v>
      </c>
      <c r="B56" s="15">
        <v>25</v>
      </c>
      <c r="C56" s="15">
        <v>34</v>
      </c>
      <c r="D56" s="15">
        <v>15</v>
      </c>
      <c r="E56" s="15"/>
      <c r="F56" s="15">
        <v>26.5</v>
      </c>
      <c r="G56" s="15"/>
      <c r="H56" s="15"/>
      <c r="I56" s="27">
        <f>SUM(B56:H56)</f>
        <v>100.5</v>
      </c>
    </row>
    <row r="57" spans="1:10" x14ac:dyDescent="0.2">
      <c r="A57" s="32" t="s">
        <v>49</v>
      </c>
      <c r="B57" s="33"/>
      <c r="C57" s="33"/>
      <c r="D57" s="33"/>
      <c r="E57" s="33"/>
      <c r="F57" s="33"/>
      <c r="G57" s="33"/>
      <c r="H57" s="33"/>
      <c r="I57" s="26"/>
      <c r="J57" s="36">
        <f>SUM(B57:H57)</f>
        <v>0</v>
      </c>
    </row>
    <row r="58" spans="1:10" x14ac:dyDescent="0.2">
      <c r="A58" s="19" t="s">
        <v>11</v>
      </c>
      <c r="I58" s="26"/>
    </row>
    <row r="59" spans="1:10" x14ac:dyDescent="0.2">
      <c r="A59" s="19" t="s">
        <v>41</v>
      </c>
      <c r="B59" t="s">
        <v>42</v>
      </c>
      <c r="C59" t="s">
        <v>44</v>
      </c>
      <c r="D59" t="s">
        <v>42</v>
      </c>
      <c r="F59" t="s">
        <v>44</v>
      </c>
      <c r="G59" t="s">
        <v>43</v>
      </c>
      <c r="I59" s="26"/>
    </row>
    <row r="60" spans="1:10" x14ac:dyDescent="0.2">
      <c r="A60" s="21" t="s">
        <v>13</v>
      </c>
      <c r="B60" s="4"/>
      <c r="C60" s="4"/>
      <c r="D60" s="4"/>
      <c r="E60" s="4"/>
      <c r="F60" s="4"/>
      <c r="G60" s="4"/>
      <c r="H60" s="4"/>
      <c r="I60" s="3"/>
    </row>
    <row r="61" spans="1:10" x14ac:dyDescent="0.2">
      <c r="A61" s="1"/>
      <c r="J61" s="37"/>
    </row>
    <row r="62" spans="1:10" x14ac:dyDescent="0.2">
      <c r="A62" s="16" t="s">
        <v>40</v>
      </c>
      <c r="B62" s="13">
        <v>153</v>
      </c>
      <c r="C62" s="13">
        <v>152</v>
      </c>
      <c r="D62" s="13">
        <v>151</v>
      </c>
      <c r="E62" s="13">
        <v>150</v>
      </c>
      <c r="F62" s="13">
        <v>149</v>
      </c>
      <c r="G62" s="13">
        <v>148</v>
      </c>
      <c r="H62" s="13">
        <v>147</v>
      </c>
      <c r="I62" s="28"/>
      <c r="J62" s="5"/>
    </row>
    <row r="63" spans="1:10" x14ac:dyDescent="0.2">
      <c r="A63" s="17" t="s">
        <v>24</v>
      </c>
      <c r="B63" s="9">
        <v>45446</v>
      </c>
      <c r="C63" s="9">
        <v>45447</v>
      </c>
      <c r="D63" s="9">
        <v>45448</v>
      </c>
      <c r="E63" s="9">
        <v>45449</v>
      </c>
      <c r="F63" s="9">
        <v>45450</v>
      </c>
      <c r="G63" s="9">
        <v>45451</v>
      </c>
      <c r="H63" s="9">
        <v>45452</v>
      </c>
      <c r="I63" s="26"/>
    </row>
    <row r="64" spans="1:10" x14ac:dyDescent="0.2">
      <c r="A64" s="18" t="s">
        <v>8</v>
      </c>
      <c r="B64" s="15"/>
      <c r="C64" s="15"/>
      <c r="D64" s="15"/>
      <c r="E64" s="15"/>
      <c r="F64" s="15"/>
      <c r="G64" s="15">
        <v>6.5</v>
      </c>
      <c r="H64" s="15"/>
      <c r="I64" s="27">
        <f>SUM(B64:H64)</f>
        <v>6.5</v>
      </c>
    </row>
    <row r="65" spans="1:10" x14ac:dyDescent="0.2">
      <c r="A65" s="32" t="s">
        <v>9</v>
      </c>
      <c r="B65" s="33"/>
      <c r="C65" s="33"/>
      <c r="D65" s="33"/>
      <c r="E65" s="33"/>
      <c r="F65" s="33"/>
      <c r="G65" s="33"/>
      <c r="H65" s="33"/>
      <c r="I65" s="26"/>
      <c r="J65" s="36">
        <f>SUM(B65:H65)</f>
        <v>0</v>
      </c>
    </row>
    <row r="66" spans="1:10" x14ac:dyDescent="0.2">
      <c r="A66" s="18" t="s">
        <v>48</v>
      </c>
      <c r="B66" s="15">
        <v>35</v>
      </c>
      <c r="C66" s="15">
        <v>29.5</v>
      </c>
      <c r="D66" s="15">
        <v>35</v>
      </c>
      <c r="E66" s="15"/>
      <c r="F66" s="15">
        <v>18.5</v>
      </c>
      <c r="G66" s="15"/>
      <c r="H66" s="15"/>
      <c r="I66" s="27">
        <f>SUM(B66:H66)</f>
        <v>118</v>
      </c>
    </row>
    <row r="67" spans="1:10" x14ac:dyDescent="0.2">
      <c r="A67" s="32" t="s">
        <v>49</v>
      </c>
      <c r="B67" s="33"/>
      <c r="C67" s="33"/>
      <c r="D67" s="33"/>
      <c r="E67" s="33"/>
      <c r="F67" s="33"/>
      <c r="G67" s="33"/>
      <c r="H67" s="33"/>
      <c r="I67" s="26"/>
      <c r="J67" s="36">
        <f>SUM(B67:H67)</f>
        <v>0</v>
      </c>
    </row>
    <row r="68" spans="1:10" x14ac:dyDescent="0.2">
      <c r="A68" s="19" t="s">
        <v>11</v>
      </c>
      <c r="I68" s="26"/>
    </row>
    <row r="69" spans="1:10" x14ac:dyDescent="0.2">
      <c r="A69" s="19" t="s">
        <v>41</v>
      </c>
      <c r="B69" t="s">
        <v>42</v>
      </c>
      <c r="C69" t="s">
        <v>44</v>
      </c>
      <c r="D69" t="s">
        <v>42</v>
      </c>
      <c r="F69" t="s">
        <v>45</v>
      </c>
      <c r="G69" t="s">
        <v>43</v>
      </c>
      <c r="I69" s="26"/>
    </row>
    <row r="70" spans="1:10" x14ac:dyDescent="0.2">
      <c r="A70" s="21" t="s">
        <v>13</v>
      </c>
      <c r="B70" s="4"/>
      <c r="C70" s="4"/>
      <c r="D70" s="4"/>
      <c r="E70" s="4"/>
      <c r="F70" s="4"/>
      <c r="G70" s="4"/>
      <c r="H70" s="4"/>
      <c r="I70" s="3"/>
    </row>
    <row r="71" spans="1:10" x14ac:dyDescent="0.2">
      <c r="A71" s="1"/>
      <c r="J71" s="37"/>
    </row>
    <row r="72" spans="1:10" x14ac:dyDescent="0.2">
      <c r="A72" s="16" t="s">
        <v>40</v>
      </c>
      <c r="B72" s="13">
        <v>146</v>
      </c>
      <c r="C72" s="13">
        <v>145</v>
      </c>
      <c r="D72" s="13">
        <v>144</v>
      </c>
      <c r="E72" s="13">
        <v>143</v>
      </c>
      <c r="F72" s="13">
        <v>142</v>
      </c>
      <c r="G72" s="13">
        <v>141</v>
      </c>
      <c r="H72" s="13">
        <v>140</v>
      </c>
      <c r="I72" s="28"/>
      <c r="J72" s="5"/>
    </row>
    <row r="73" spans="1:10" x14ac:dyDescent="0.2">
      <c r="A73" s="17" t="s">
        <v>17</v>
      </c>
      <c r="B73" s="9">
        <v>45453</v>
      </c>
      <c r="C73" s="9">
        <v>45454</v>
      </c>
      <c r="D73" s="9">
        <v>45455</v>
      </c>
      <c r="E73" s="9">
        <v>45456</v>
      </c>
      <c r="F73" s="9">
        <v>45457</v>
      </c>
      <c r="G73" s="9">
        <v>45458</v>
      </c>
      <c r="H73" s="9">
        <v>45459</v>
      </c>
      <c r="I73" s="26"/>
    </row>
    <row r="74" spans="1:10" x14ac:dyDescent="0.2">
      <c r="A74" s="18" t="s">
        <v>8</v>
      </c>
      <c r="B74" s="15"/>
      <c r="C74" s="15"/>
      <c r="D74" s="15"/>
      <c r="E74" s="15"/>
      <c r="F74" s="15"/>
      <c r="G74" s="15">
        <v>5</v>
      </c>
      <c r="H74" s="15"/>
      <c r="I74" s="27">
        <f>SUM(B74:H74)</f>
        <v>5</v>
      </c>
    </row>
    <row r="75" spans="1:10" x14ac:dyDescent="0.2">
      <c r="A75" s="32" t="s">
        <v>9</v>
      </c>
      <c r="B75" s="33"/>
      <c r="C75" s="33"/>
      <c r="D75" s="33"/>
      <c r="E75" s="33"/>
      <c r="F75" s="33"/>
      <c r="G75" s="33"/>
      <c r="H75" s="33"/>
      <c r="I75" s="26"/>
      <c r="J75" s="36">
        <f>SUM(B75:H75)</f>
        <v>0</v>
      </c>
    </row>
    <row r="76" spans="1:10" x14ac:dyDescent="0.2">
      <c r="A76" s="18" t="s">
        <v>48</v>
      </c>
      <c r="B76" s="15">
        <v>40</v>
      </c>
      <c r="C76" s="15">
        <v>32</v>
      </c>
      <c r="D76" s="15">
        <v>35</v>
      </c>
      <c r="E76" s="15"/>
      <c r="F76" s="15">
        <v>37</v>
      </c>
      <c r="G76" s="15"/>
      <c r="H76" s="15"/>
      <c r="I76" s="27">
        <f>SUM(B76:H76)</f>
        <v>144</v>
      </c>
    </row>
    <row r="77" spans="1:10" x14ac:dyDescent="0.2">
      <c r="A77" s="32" t="s">
        <v>49</v>
      </c>
      <c r="B77" s="33"/>
      <c r="C77" s="33"/>
      <c r="D77" s="33"/>
      <c r="E77" s="33"/>
      <c r="F77" s="33"/>
      <c r="G77" s="33"/>
      <c r="H77" s="33"/>
      <c r="I77" s="26"/>
      <c r="J77" s="36">
        <f>SUM(B77:H77)</f>
        <v>0</v>
      </c>
    </row>
    <row r="78" spans="1:10" x14ac:dyDescent="0.2">
      <c r="A78" s="19" t="s">
        <v>11</v>
      </c>
      <c r="I78" s="26"/>
    </row>
    <row r="79" spans="1:10" x14ac:dyDescent="0.2">
      <c r="A79" s="19" t="s">
        <v>41</v>
      </c>
      <c r="B79" t="s">
        <v>42</v>
      </c>
      <c r="C79" t="s">
        <v>46</v>
      </c>
      <c r="D79" t="s">
        <v>42</v>
      </c>
      <c r="F79" t="s">
        <v>44</v>
      </c>
      <c r="G79" t="s">
        <v>43</v>
      </c>
      <c r="I79" s="26"/>
    </row>
    <row r="80" spans="1:10" x14ac:dyDescent="0.2">
      <c r="A80" s="21" t="s">
        <v>13</v>
      </c>
      <c r="B80" s="4"/>
      <c r="C80" s="4"/>
      <c r="D80" s="4"/>
      <c r="E80" s="4"/>
      <c r="F80" s="4"/>
      <c r="G80" s="4"/>
      <c r="H80" s="4"/>
      <c r="I80" s="3"/>
    </row>
    <row r="81" spans="1:10" x14ac:dyDescent="0.2">
      <c r="A81" s="1"/>
      <c r="J81" s="37"/>
    </row>
    <row r="82" spans="1:10" x14ac:dyDescent="0.2">
      <c r="A82" s="16" t="s">
        <v>40</v>
      </c>
      <c r="B82" s="13">
        <v>139</v>
      </c>
      <c r="C82" s="13">
        <v>138</v>
      </c>
      <c r="D82" s="13">
        <v>137</v>
      </c>
      <c r="E82" s="13">
        <v>136</v>
      </c>
      <c r="F82" s="13">
        <v>135</v>
      </c>
      <c r="G82" s="13">
        <v>134</v>
      </c>
      <c r="H82" s="13">
        <v>133</v>
      </c>
      <c r="I82" s="28"/>
      <c r="J82" s="5"/>
    </row>
    <row r="83" spans="1:10" x14ac:dyDescent="0.2">
      <c r="A83" s="17" t="s">
        <v>18</v>
      </c>
      <c r="B83" s="9">
        <v>45460</v>
      </c>
      <c r="C83" s="9">
        <v>45461</v>
      </c>
      <c r="D83" s="9">
        <v>45462</v>
      </c>
      <c r="E83" s="9">
        <v>45463</v>
      </c>
      <c r="F83" s="9">
        <v>45464</v>
      </c>
      <c r="G83" s="9">
        <v>45465</v>
      </c>
      <c r="H83" s="9">
        <v>45466</v>
      </c>
      <c r="I83" s="26"/>
    </row>
    <row r="84" spans="1:10" x14ac:dyDescent="0.2">
      <c r="A84" s="18" t="s">
        <v>8</v>
      </c>
      <c r="B84" s="15"/>
      <c r="C84" s="15"/>
      <c r="D84" s="15"/>
      <c r="E84" s="15"/>
      <c r="F84" s="15"/>
      <c r="G84" s="15">
        <v>10</v>
      </c>
      <c r="H84" s="15"/>
      <c r="I84" s="27">
        <f>SUM(B84:H84)</f>
        <v>10</v>
      </c>
    </row>
    <row r="85" spans="1:10" x14ac:dyDescent="0.2">
      <c r="A85" s="32" t="s">
        <v>9</v>
      </c>
      <c r="B85" s="33"/>
      <c r="C85" s="33"/>
      <c r="D85" s="33"/>
      <c r="E85" s="33"/>
      <c r="F85" s="33"/>
      <c r="G85" s="33"/>
      <c r="H85" s="33"/>
      <c r="I85" s="26"/>
      <c r="J85" s="36">
        <f>SUM(B85:H85)</f>
        <v>0</v>
      </c>
    </row>
    <row r="86" spans="1:10" x14ac:dyDescent="0.2">
      <c r="A86" s="18" t="s">
        <v>48</v>
      </c>
      <c r="B86" s="15">
        <v>40</v>
      </c>
      <c r="C86" s="15">
        <v>28</v>
      </c>
      <c r="D86" s="15">
        <v>30</v>
      </c>
      <c r="E86" s="15"/>
      <c r="F86" s="15">
        <v>24</v>
      </c>
      <c r="G86" s="15"/>
      <c r="H86" s="15"/>
      <c r="I86" s="27">
        <f>SUM(B86:H86)</f>
        <v>122</v>
      </c>
    </row>
    <row r="87" spans="1:10" x14ac:dyDescent="0.2">
      <c r="A87" s="32" t="s">
        <v>49</v>
      </c>
      <c r="B87" s="33"/>
      <c r="C87" s="33"/>
      <c r="D87" s="33"/>
      <c r="E87" s="33"/>
      <c r="F87" s="33"/>
      <c r="G87" s="33"/>
      <c r="H87" s="33"/>
      <c r="I87" s="26"/>
      <c r="J87" s="36">
        <f>SUM(B87:H87)</f>
        <v>0</v>
      </c>
    </row>
    <row r="88" spans="1:10" x14ac:dyDescent="0.2">
      <c r="A88" s="19" t="s">
        <v>11</v>
      </c>
      <c r="I88" s="26"/>
    </row>
    <row r="89" spans="1:10" x14ac:dyDescent="0.2">
      <c r="A89" s="19" t="s">
        <v>41</v>
      </c>
      <c r="B89" t="s">
        <v>42</v>
      </c>
      <c r="C89" t="s">
        <v>46</v>
      </c>
      <c r="D89" t="s">
        <v>42</v>
      </c>
      <c r="F89" t="s">
        <v>44</v>
      </c>
      <c r="G89" t="s">
        <v>43</v>
      </c>
      <c r="I89" s="26"/>
    </row>
    <row r="90" spans="1:10" x14ac:dyDescent="0.2">
      <c r="A90" s="21" t="s">
        <v>13</v>
      </c>
      <c r="B90" s="4"/>
      <c r="C90" s="4"/>
      <c r="D90" s="4"/>
      <c r="E90" s="4"/>
      <c r="F90" s="4"/>
      <c r="G90" s="4"/>
      <c r="H90" s="4"/>
      <c r="I90" s="3"/>
    </row>
    <row r="91" spans="1:10" x14ac:dyDescent="0.2">
      <c r="A91" s="1"/>
      <c r="J91" s="37"/>
    </row>
    <row r="92" spans="1:10" x14ac:dyDescent="0.2">
      <c r="A92" s="16" t="s">
        <v>40</v>
      </c>
      <c r="B92" s="13">
        <v>132</v>
      </c>
      <c r="C92" s="13">
        <v>131</v>
      </c>
      <c r="D92" s="13">
        <v>130</v>
      </c>
      <c r="E92" s="13">
        <v>129</v>
      </c>
      <c r="F92" s="13">
        <v>128</v>
      </c>
      <c r="G92" s="13">
        <v>127</v>
      </c>
      <c r="H92" s="13">
        <v>126</v>
      </c>
      <c r="I92" s="28"/>
      <c r="J92" s="5"/>
    </row>
    <row r="93" spans="1:10" x14ac:dyDescent="0.2">
      <c r="A93" s="17" t="s">
        <v>19</v>
      </c>
      <c r="B93" s="9">
        <v>45467</v>
      </c>
      <c r="C93" s="9">
        <v>45468</v>
      </c>
      <c r="D93" s="9">
        <v>45469</v>
      </c>
      <c r="E93" s="9">
        <v>45470</v>
      </c>
      <c r="F93" s="9">
        <v>45471</v>
      </c>
      <c r="G93" s="9">
        <v>45472</v>
      </c>
      <c r="H93" s="9">
        <v>45473</v>
      </c>
      <c r="I93" s="26"/>
    </row>
    <row r="94" spans="1:10" x14ac:dyDescent="0.2">
      <c r="A94" s="18" t="s">
        <v>8</v>
      </c>
      <c r="B94" s="15"/>
      <c r="C94" s="15"/>
      <c r="D94" s="15"/>
      <c r="E94" s="15"/>
      <c r="F94" s="15"/>
      <c r="G94" s="15">
        <v>11.25</v>
      </c>
      <c r="H94" s="15"/>
      <c r="I94" s="27">
        <f>SUM(B94:H94)</f>
        <v>11.25</v>
      </c>
    </row>
    <row r="95" spans="1:10" x14ac:dyDescent="0.2">
      <c r="A95" s="32" t="s">
        <v>9</v>
      </c>
      <c r="B95" s="33"/>
      <c r="C95" s="33"/>
      <c r="D95" s="33"/>
      <c r="E95" s="33"/>
      <c r="F95" s="33"/>
      <c r="G95" s="33"/>
      <c r="H95" s="33"/>
      <c r="I95" s="26"/>
      <c r="J95" s="36">
        <f>SUM(B95:H95)</f>
        <v>0</v>
      </c>
    </row>
    <row r="96" spans="1:10" x14ac:dyDescent="0.2">
      <c r="A96" s="18" t="s">
        <v>48</v>
      </c>
      <c r="B96" s="15">
        <v>31</v>
      </c>
      <c r="C96" s="15">
        <v>12</v>
      </c>
      <c r="D96" s="15">
        <v>50</v>
      </c>
      <c r="E96" s="15"/>
      <c r="F96" s="15">
        <v>27</v>
      </c>
      <c r="G96" s="15"/>
      <c r="H96" s="15"/>
      <c r="I96" s="27">
        <f>SUM(B96:H96)</f>
        <v>120</v>
      </c>
    </row>
    <row r="97" spans="1:10" x14ac:dyDescent="0.2">
      <c r="A97" s="32" t="s">
        <v>49</v>
      </c>
      <c r="B97" s="33"/>
      <c r="C97" s="33"/>
      <c r="D97" s="33"/>
      <c r="E97" s="33"/>
      <c r="F97" s="33"/>
      <c r="G97" s="33"/>
      <c r="H97" s="33"/>
      <c r="I97" s="26"/>
      <c r="J97" s="36">
        <f>SUM(B97:H97)</f>
        <v>0</v>
      </c>
    </row>
    <row r="98" spans="1:10" x14ac:dyDescent="0.2">
      <c r="A98" s="19" t="s">
        <v>11</v>
      </c>
      <c r="I98" s="26"/>
    </row>
    <row r="99" spans="1:10" x14ac:dyDescent="0.2">
      <c r="A99" s="19" t="s">
        <v>41</v>
      </c>
      <c r="B99" t="s">
        <v>42</v>
      </c>
      <c r="C99" t="s">
        <v>47</v>
      </c>
      <c r="D99" t="s">
        <v>42</v>
      </c>
      <c r="F99" t="s">
        <v>46</v>
      </c>
      <c r="G99" t="s">
        <v>43</v>
      </c>
      <c r="I99" s="26"/>
    </row>
    <row r="100" spans="1:10" x14ac:dyDescent="0.2">
      <c r="A100" s="21" t="s">
        <v>13</v>
      </c>
      <c r="B100" s="4"/>
      <c r="C100" s="4"/>
      <c r="D100" s="4"/>
      <c r="E100" s="4"/>
      <c r="F100" s="4"/>
      <c r="G100" s="4"/>
      <c r="H100" s="4"/>
      <c r="I100" s="3"/>
    </row>
    <row r="101" spans="1:10" x14ac:dyDescent="0.2">
      <c r="A101" s="1"/>
      <c r="J101" s="37"/>
    </row>
    <row r="102" spans="1:10" x14ac:dyDescent="0.2">
      <c r="A102" s="16" t="s">
        <v>40</v>
      </c>
      <c r="B102" s="13">
        <v>125</v>
      </c>
      <c r="C102" s="13">
        <v>124</v>
      </c>
      <c r="D102" s="13">
        <v>123</v>
      </c>
      <c r="E102" s="13">
        <v>122</v>
      </c>
      <c r="F102" s="13">
        <v>121</v>
      </c>
      <c r="G102" s="13">
        <v>120</v>
      </c>
      <c r="H102" s="13">
        <v>119</v>
      </c>
      <c r="I102" s="28"/>
      <c r="J102" s="5"/>
    </row>
    <row r="103" spans="1:10" x14ac:dyDescent="0.2">
      <c r="A103" s="17" t="s">
        <v>20</v>
      </c>
      <c r="B103" s="9">
        <v>45474</v>
      </c>
      <c r="C103" s="9">
        <v>45475</v>
      </c>
      <c r="D103" s="9">
        <v>45476</v>
      </c>
      <c r="E103" s="9">
        <v>45477</v>
      </c>
      <c r="F103" s="9">
        <v>45478</v>
      </c>
      <c r="G103" s="9">
        <v>45479</v>
      </c>
      <c r="H103" s="9">
        <v>45480</v>
      </c>
      <c r="I103" s="26"/>
    </row>
    <row r="104" spans="1:10" x14ac:dyDescent="0.2">
      <c r="A104" s="18" t="s">
        <v>8</v>
      </c>
      <c r="B104" s="15"/>
      <c r="C104" s="15"/>
      <c r="D104" s="15"/>
      <c r="E104" s="15"/>
      <c r="F104" s="15"/>
      <c r="G104" s="15">
        <v>10</v>
      </c>
      <c r="H104" s="15"/>
      <c r="I104" s="27">
        <f>SUM(B104:H104)</f>
        <v>10</v>
      </c>
    </row>
    <row r="105" spans="1:10" x14ac:dyDescent="0.2">
      <c r="A105" s="32" t="s">
        <v>9</v>
      </c>
      <c r="B105" s="33"/>
      <c r="C105" s="33"/>
      <c r="D105" s="33"/>
      <c r="E105" s="33"/>
      <c r="F105" s="33"/>
      <c r="G105" s="33"/>
      <c r="H105" s="33"/>
      <c r="I105" s="26"/>
      <c r="J105" s="36">
        <f>SUM(B105:H105)</f>
        <v>0</v>
      </c>
    </row>
    <row r="106" spans="1:10" x14ac:dyDescent="0.2">
      <c r="A106" s="18" t="s">
        <v>48</v>
      </c>
      <c r="B106" s="15">
        <v>45</v>
      </c>
      <c r="C106" s="15">
        <v>33.5</v>
      </c>
      <c r="D106" s="15">
        <v>30</v>
      </c>
      <c r="E106" s="15"/>
      <c r="F106" s="15">
        <v>33</v>
      </c>
      <c r="G106" s="15"/>
      <c r="H106" s="15"/>
      <c r="I106" s="27">
        <f>SUM(B106:H106)</f>
        <v>141.5</v>
      </c>
    </row>
    <row r="107" spans="1:10" x14ac:dyDescent="0.2">
      <c r="A107" s="32" t="s">
        <v>49</v>
      </c>
      <c r="B107" s="33"/>
      <c r="C107" s="33"/>
      <c r="D107" s="33"/>
      <c r="E107" s="33"/>
      <c r="F107" s="33"/>
      <c r="G107" s="33"/>
      <c r="H107" s="33"/>
      <c r="I107" s="26"/>
      <c r="J107" s="36">
        <f>SUM(B107:H107)</f>
        <v>0</v>
      </c>
    </row>
    <row r="108" spans="1:10" x14ac:dyDescent="0.2">
      <c r="A108" s="19" t="s">
        <v>11</v>
      </c>
      <c r="I108" s="26"/>
    </row>
    <row r="109" spans="1:10" x14ac:dyDescent="0.2">
      <c r="A109" s="19" t="s">
        <v>41</v>
      </c>
      <c r="B109" t="s">
        <v>42</v>
      </c>
      <c r="C109" t="s">
        <v>44</v>
      </c>
      <c r="D109" t="s">
        <v>42</v>
      </c>
      <c r="F109" t="s">
        <v>44</v>
      </c>
      <c r="G109" t="s">
        <v>43</v>
      </c>
      <c r="I109" s="26"/>
    </row>
    <row r="110" spans="1:10" x14ac:dyDescent="0.2">
      <c r="A110" s="21" t="s">
        <v>13</v>
      </c>
      <c r="B110" s="4"/>
      <c r="C110" s="4"/>
      <c r="D110" s="4"/>
      <c r="E110" s="4"/>
      <c r="F110" s="4"/>
      <c r="G110" s="4"/>
      <c r="H110" s="4"/>
      <c r="I110" s="3"/>
    </row>
    <row r="111" spans="1:10" x14ac:dyDescent="0.2">
      <c r="A111" s="1"/>
      <c r="J111" s="37"/>
    </row>
    <row r="112" spans="1:10" x14ac:dyDescent="0.2">
      <c r="A112" s="16" t="s">
        <v>40</v>
      </c>
      <c r="B112" s="13">
        <v>118</v>
      </c>
      <c r="C112" s="13">
        <v>117</v>
      </c>
      <c r="D112" s="13">
        <v>116</v>
      </c>
      <c r="E112" s="13">
        <v>115</v>
      </c>
      <c r="F112" s="13">
        <v>114</v>
      </c>
      <c r="G112" s="13">
        <v>113</v>
      </c>
      <c r="H112" s="13">
        <v>112</v>
      </c>
      <c r="I112" s="28"/>
      <c r="J112" s="5"/>
    </row>
    <row r="113" spans="1:10" x14ac:dyDescent="0.2">
      <c r="A113" s="17" t="s">
        <v>21</v>
      </c>
      <c r="B113" s="9">
        <v>45481</v>
      </c>
      <c r="C113" s="9">
        <v>45482</v>
      </c>
      <c r="D113" s="9">
        <v>45483</v>
      </c>
      <c r="E113" s="9">
        <v>45484</v>
      </c>
      <c r="F113" s="9">
        <v>45485</v>
      </c>
      <c r="G113" s="9">
        <v>45486</v>
      </c>
      <c r="H113" s="9">
        <v>45487</v>
      </c>
      <c r="I113" s="26"/>
    </row>
    <row r="114" spans="1:10" x14ac:dyDescent="0.2">
      <c r="A114" s="18" t="s">
        <v>8</v>
      </c>
      <c r="B114" s="15">
        <v>5</v>
      </c>
      <c r="C114" s="15"/>
      <c r="D114" s="15"/>
      <c r="E114" s="15"/>
      <c r="F114" s="15">
        <v>1.6</v>
      </c>
      <c r="G114" s="15">
        <v>10</v>
      </c>
      <c r="H114" s="15"/>
      <c r="I114" s="27">
        <f>SUM(B114:H114)</f>
        <v>16.600000000000001</v>
      </c>
    </row>
    <row r="115" spans="1:10" x14ac:dyDescent="0.2">
      <c r="A115" s="32" t="s">
        <v>9</v>
      </c>
      <c r="B115" s="33"/>
      <c r="C115" s="33"/>
      <c r="D115" s="33"/>
      <c r="E115" s="33"/>
      <c r="F115" s="33"/>
      <c r="G115" s="33"/>
      <c r="H115" s="33"/>
      <c r="I115" s="26"/>
      <c r="J115" s="36">
        <f>SUM(B115:H115)</f>
        <v>0</v>
      </c>
    </row>
    <row r="116" spans="1:10" x14ac:dyDescent="0.2">
      <c r="A116" s="18" t="s">
        <v>48</v>
      </c>
      <c r="B116" s="15"/>
      <c r="C116" s="15">
        <v>20</v>
      </c>
      <c r="D116" s="15">
        <v>25</v>
      </c>
      <c r="E116" s="15"/>
      <c r="F116" s="15"/>
      <c r="G116" s="15"/>
      <c r="H116" s="15"/>
      <c r="I116" s="27">
        <f>SUM(B116:H116)</f>
        <v>45</v>
      </c>
    </row>
    <row r="117" spans="1:10" x14ac:dyDescent="0.2">
      <c r="A117" s="32" t="s">
        <v>49</v>
      </c>
      <c r="B117" s="33"/>
      <c r="C117" s="33"/>
      <c r="D117" s="33"/>
      <c r="E117" s="33"/>
      <c r="F117" s="33"/>
      <c r="G117" s="33"/>
      <c r="H117" s="33"/>
      <c r="I117" s="26"/>
      <c r="J117" s="36">
        <f>SUM(B117:H117)</f>
        <v>0</v>
      </c>
    </row>
    <row r="118" spans="1:10" x14ac:dyDescent="0.2">
      <c r="A118" s="19" t="s">
        <v>11</v>
      </c>
      <c r="I118" s="26"/>
    </row>
    <row r="119" spans="1:10" x14ac:dyDescent="0.2">
      <c r="A119" s="19" t="s">
        <v>41</v>
      </c>
      <c r="B119" t="s">
        <v>42</v>
      </c>
      <c r="C119" t="s">
        <v>46</v>
      </c>
      <c r="D119" t="s">
        <v>42</v>
      </c>
      <c r="F119" t="s">
        <v>42</v>
      </c>
      <c r="G119" t="s">
        <v>43</v>
      </c>
      <c r="I119" s="26"/>
    </row>
    <row r="120" spans="1:10" x14ac:dyDescent="0.2">
      <c r="A120" s="21" t="s">
        <v>13</v>
      </c>
      <c r="B120" s="4"/>
      <c r="C120" s="4"/>
      <c r="D120" s="4"/>
      <c r="E120" s="4"/>
      <c r="F120" s="4"/>
      <c r="G120" s="4"/>
      <c r="H120" s="4"/>
      <c r="I120" s="3"/>
    </row>
    <row r="121" spans="1:10" x14ac:dyDescent="0.2">
      <c r="A121" s="1"/>
      <c r="J121" s="37"/>
    </row>
    <row r="122" spans="1:10" x14ac:dyDescent="0.2">
      <c r="A122" s="16" t="s">
        <v>40</v>
      </c>
      <c r="B122" s="13">
        <v>111</v>
      </c>
      <c r="C122" s="13">
        <v>110</v>
      </c>
      <c r="D122" s="13">
        <v>109</v>
      </c>
      <c r="E122" s="13">
        <v>108</v>
      </c>
      <c r="F122" s="13">
        <v>107</v>
      </c>
      <c r="G122" s="13">
        <v>106</v>
      </c>
      <c r="H122" s="13">
        <v>105</v>
      </c>
      <c r="I122" s="28"/>
      <c r="J122" s="5"/>
    </row>
    <row r="123" spans="1:10" x14ac:dyDescent="0.2">
      <c r="A123" s="17" t="s">
        <v>25</v>
      </c>
      <c r="B123" s="9">
        <v>45488</v>
      </c>
      <c r="C123" s="9">
        <v>45489</v>
      </c>
      <c r="D123" s="9">
        <v>45490</v>
      </c>
      <c r="E123" s="9">
        <v>45491</v>
      </c>
      <c r="F123" s="9">
        <v>45492</v>
      </c>
      <c r="G123" s="9">
        <v>45493</v>
      </c>
      <c r="H123" s="9">
        <v>45494</v>
      </c>
      <c r="I123" s="26"/>
    </row>
    <row r="124" spans="1:10" x14ac:dyDescent="0.2">
      <c r="A124" s="18" t="s">
        <v>8</v>
      </c>
      <c r="B124" s="15"/>
      <c r="C124" s="15"/>
      <c r="D124" s="15"/>
      <c r="E124" s="15"/>
      <c r="F124" s="15"/>
      <c r="G124" s="15">
        <v>5</v>
      </c>
      <c r="H124" s="15"/>
      <c r="I124" s="27">
        <f>SUM(B124:H124)</f>
        <v>5</v>
      </c>
    </row>
    <row r="125" spans="1:10" x14ac:dyDescent="0.2">
      <c r="A125" s="32" t="s">
        <v>9</v>
      </c>
      <c r="B125" s="33"/>
      <c r="C125" s="33"/>
      <c r="D125" s="33"/>
      <c r="E125" s="33"/>
      <c r="F125" s="33"/>
      <c r="G125" s="33"/>
      <c r="H125" s="33"/>
      <c r="I125" s="26"/>
      <c r="J125" s="36">
        <f>SUM(B125:H125)</f>
        <v>0</v>
      </c>
    </row>
    <row r="126" spans="1:10" x14ac:dyDescent="0.2">
      <c r="A126" s="18" t="s">
        <v>48</v>
      </c>
      <c r="B126" s="15">
        <v>15</v>
      </c>
      <c r="C126" s="15">
        <v>21</v>
      </c>
      <c r="D126" s="15">
        <v>25</v>
      </c>
      <c r="E126" s="15"/>
      <c r="F126" s="15">
        <v>26</v>
      </c>
      <c r="G126" s="15"/>
      <c r="H126" s="15"/>
      <c r="I126" s="27">
        <f>SUM(B126:H126)</f>
        <v>87</v>
      </c>
    </row>
    <row r="127" spans="1:10" x14ac:dyDescent="0.2">
      <c r="A127" s="32" t="s">
        <v>49</v>
      </c>
      <c r="B127" s="33"/>
      <c r="C127" s="33"/>
      <c r="D127" s="33"/>
      <c r="E127" s="33"/>
      <c r="F127" s="33"/>
      <c r="G127" s="33"/>
      <c r="H127" s="33"/>
      <c r="I127" s="26"/>
      <c r="J127" s="36">
        <f>SUM(B127:H127)</f>
        <v>0</v>
      </c>
    </row>
    <row r="128" spans="1:10" x14ac:dyDescent="0.2">
      <c r="A128" s="19" t="s">
        <v>11</v>
      </c>
      <c r="I128" s="26"/>
    </row>
    <row r="129" spans="1:10" x14ac:dyDescent="0.2">
      <c r="A129" s="19" t="s">
        <v>41</v>
      </c>
      <c r="B129" t="s">
        <v>42</v>
      </c>
      <c r="C129" t="s">
        <v>44</v>
      </c>
      <c r="D129" t="s">
        <v>42</v>
      </c>
      <c r="F129" t="s">
        <v>45</v>
      </c>
      <c r="G129" t="s">
        <v>43</v>
      </c>
      <c r="I129" s="26"/>
    </row>
    <row r="130" spans="1:10" x14ac:dyDescent="0.2">
      <c r="A130" s="21" t="s">
        <v>13</v>
      </c>
      <c r="B130" s="4"/>
      <c r="C130" s="4"/>
      <c r="D130" s="4"/>
      <c r="E130" s="4"/>
      <c r="F130" s="4"/>
      <c r="G130" s="4"/>
      <c r="H130" s="4"/>
      <c r="I130" s="3"/>
    </row>
    <row r="131" spans="1:10" x14ac:dyDescent="0.2">
      <c r="A131" s="1"/>
      <c r="J131" s="37"/>
    </row>
    <row r="132" spans="1:10" x14ac:dyDescent="0.2">
      <c r="A132" s="16" t="s">
        <v>40</v>
      </c>
      <c r="B132" s="13">
        <v>104</v>
      </c>
      <c r="C132" s="13">
        <v>103</v>
      </c>
      <c r="D132" s="13">
        <v>102</v>
      </c>
      <c r="E132" s="13">
        <v>101</v>
      </c>
      <c r="F132" s="13">
        <v>100</v>
      </c>
      <c r="G132" s="13">
        <v>99</v>
      </c>
      <c r="H132" s="13">
        <v>98</v>
      </c>
      <c r="I132" s="28"/>
      <c r="J132" s="5"/>
    </row>
    <row r="133" spans="1:10" x14ac:dyDescent="0.2">
      <c r="A133" s="17" t="s">
        <v>26</v>
      </c>
      <c r="B133" s="9">
        <v>45495</v>
      </c>
      <c r="C133" s="9">
        <v>45496</v>
      </c>
      <c r="D133" s="9">
        <v>45497</v>
      </c>
      <c r="E133" s="9">
        <v>45498</v>
      </c>
      <c r="F133" s="9">
        <v>45499</v>
      </c>
      <c r="G133" s="9">
        <v>45500</v>
      </c>
      <c r="H133" s="9">
        <v>45501</v>
      </c>
      <c r="I133" s="26"/>
    </row>
    <row r="134" spans="1:10" x14ac:dyDescent="0.2">
      <c r="A134" s="18" t="s">
        <v>8</v>
      </c>
      <c r="B134" s="15"/>
      <c r="C134" s="15"/>
      <c r="D134" s="15"/>
      <c r="E134" s="15"/>
      <c r="F134" s="15"/>
      <c r="G134" s="15">
        <v>6.4</v>
      </c>
      <c r="H134" s="15"/>
      <c r="I134" s="27">
        <f>SUM(B134:H134)</f>
        <v>6.4</v>
      </c>
    </row>
    <row r="135" spans="1:10" x14ac:dyDescent="0.2">
      <c r="A135" s="32" t="s">
        <v>9</v>
      </c>
      <c r="B135" s="33"/>
      <c r="C135" s="33"/>
      <c r="D135" s="33"/>
      <c r="E135" s="33"/>
      <c r="F135" s="33"/>
      <c r="G135" s="33"/>
      <c r="H135" s="33"/>
      <c r="I135" s="26"/>
      <c r="J135" s="36">
        <f>SUM(B135:H135)</f>
        <v>0</v>
      </c>
    </row>
    <row r="136" spans="1:10" x14ac:dyDescent="0.2">
      <c r="A136" s="18" t="s">
        <v>48</v>
      </c>
      <c r="B136" s="15">
        <v>15</v>
      </c>
      <c r="C136" s="15">
        <v>19</v>
      </c>
      <c r="D136" s="15">
        <v>35</v>
      </c>
      <c r="E136" s="15"/>
      <c r="F136" s="15">
        <v>28</v>
      </c>
      <c r="G136" s="15"/>
      <c r="H136" s="15"/>
      <c r="I136" s="27">
        <f>SUM(B136:H136)</f>
        <v>97</v>
      </c>
    </row>
    <row r="137" spans="1:10" x14ac:dyDescent="0.2">
      <c r="A137" s="32" t="s">
        <v>49</v>
      </c>
      <c r="B137" s="33"/>
      <c r="C137" s="33"/>
      <c r="D137" s="33"/>
      <c r="E137" s="33"/>
      <c r="F137" s="33"/>
      <c r="G137" s="33"/>
      <c r="H137" s="33"/>
      <c r="I137" s="26"/>
      <c r="J137" s="36">
        <f>SUM(B137:H137)</f>
        <v>0</v>
      </c>
    </row>
    <row r="138" spans="1:10" x14ac:dyDescent="0.2">
      <c r="A138" s="19" t="s">
        <v>11</v>
      </c>
      <c r="I138" s="26"/>
    </row>
    <row r="139" spans="1:10" x14ac:dyDescent="0.2">
      <c r="A139" s="19" t="s">
        <v>41</v>
      </c>
      <c r="B139" t="s">
        <v>42</v>
      </c>
      <c r="C139" t="s">
        <v>44</v>
      </c>
      <c r="D139" t="s">
        <v>42</v>
      </c>
      <c r="F139" t="s">
        <v>44</v>
      </c>
      <c r="G139" t="s">
        <v>43</v>
      </c>
      <c r="I139" s="26"/>
    </row>
    <row r="140" spans="1:10" x14ac:dyDescent="0.2">
      <c r="A140" s="21" t="s">
        <v>13</v>
      </c>
      <c r="B140" s="4"/>
      <c r="C140" s="4"/>
      <c r="D140" s="4"/>
      <c r="E140" s="4"/>
      <c r="F140" s="4"/>
      <c r="G140" s="4"/>
      <c r="H140" s="4"/>
      <c r="I140" s="3"/>
    </row>
    <row r="141" spans="1:10" x14ac:dyDescent="0.2">
      <c r="A141" s="1"/>
      <c r="J141" s="37"/>
    </row>
    <row r="142" spans="1:10" x14ac:dyDescent="0.2">
      <c r="A142" s="16" t="s">
        <v>40</v>
      </c>
      <c r="B142" s="13">
        <v>97</v>
      </c>
      <c r="C142" s="13">
        <v>96</v>
      </c>
      <c r="D142" s="13">
        <v>95</v>
      </c>
      <c r="E142" s="13">
        <v>94</v>
      </c>
      <c r="F142" s="13">
        <v>93</v>
      </c>
      <c r="G142" s="13">
        <v>92</v>
      </c>
      <c r="H142" s="13">
        <v>91</v>
      </c>
      <c r="I142" s="28"/>
      <c r="J142" s="5"/>
    </row>
    <row r="143" spans="1:10" x14ac:dyDescent="0.2">
      <c r="A143" s="17" t="s">
        <v>27</v>
      </c>
      <c r="B143" s="9">
        <v>45502</v>
      </c>
      <c r="C143" s="9">
        <v>45503</v>
      </c>
      <c r="D143" s="9">
        <v>45504</v>
      </c>
      <c r="E143" s="9">
        <v>45505</v>
      </c>
      <c r="F143" s="9">
        <v>45506</v>
      </c>
      <c r="G143" s="9">
        <v>45507</v>
      </c>
      <c r="H143" s="9">
        <v>45508</v>
      </c>
      <c r="I143" s="26"/>
    </row>
    <row r="144" spans="1:10" x14ac:dyDescent="0.2">
      <c r="A144" s="18" t="s">
        <v>8</v>
      </c>
      <c r="B144" s="15"/>
      <c r="C144" s="15"/>
      <c r="D144" s="15"/>
      <c r="E144" s="15"/>
      <c r="F144" s="15"/>
      <c r="G144" s="15">
        <v>8</v>
      </c>
      <c r="H144" s="15"/>
      <c r="I144" s="27">
        <f>SUM(B144:H144)</f>
        <v>8</v>
      </c>
    </row>
    <row r="145" spans="1:10" x14ac:dyDescent="0.2">
      <c r="A145" s="32" t="s">
        <v>9</v>
      </c>
      <c r="B145" s="33"/>
      <c r="C145" s="33"/>
      <c r="D145" s="33"/>
      <c r="E145" s="33"/>
      <c r="F145" s="33"/>
      <c r="G145" s="33"/>
      <c r="H145" s="33"/>
      <c r="I145" s="26"/>
      <c r="J145" s="36">
        <f>SUM(B145:H145)</f>
        <v>0</v>
      </c>
    </row>
    <row r="146" spans="1:10" x14ac:dyDescent="0.2">
      <c r="A146" s="18" t="s">
        <v>48</v>
      </c>
      <c r="B146" s="15">
        <v>15</v>
      </c>
      <c r="C146" s="15">
        <v>20</v>
      </c>
      <c r="D146" s="15">
        <v>30</v>
      </c>
      <c r="E146" s="15"/>
      <c r="F146" s="15">
        <v>33.5</v>
      </c>
      <c r="G146" s="15"/>
      <c r="H146" s="15"/>
      <c r="I146" s="27">
        <f>SUM(B146:H146)</f>
        <v>98.5</v>
      </c>
    </row>
    <row r="147" spans="1:10" x14ac:dyDescent="0.2">
      <c r="A147" s="32" t="s">
        <v>49</v>
      </c>
      <c r="B147" s="33"/>
      <c r="C147" s="33"/>
      <c r="D147" s="33"/>
      <c r="E147" s="33"/>
      <c r="F147" s="33"/>
      <c r="G147" s="33"/>
      <c r="H147" s="33"/>
      <c r="I147" s="26"/>
      <c r="J147" s="36">
        <f>SUM(B147:H147)</f>
        <v>0</v>
      </c>
    </row>
    <row r="148" spans="1:10" x14ac:dyDescent="0.2">
      <c r="A148" s="19" t="s">
        <v>11</v>
      </c>
      <c r="I148" s="26"/>
    </row>
    <row r="149" spans="1:10" x14ac:dyDescent="0.2">
      <c r="A149" s="19" t="s">
        <v>41</v>
      </c>
      <c r="B149" t="s">
        <v>42</v>
      </c>
      <c r="C149" t="s">
        <v>47</v>
      </c>
      <c r="D149" t="s">
        <v>42</v>
      </c>
      <c r="F149" t="s">
        <v>44</v>
      </c>
      <c r="G149" t="s">
        <v>43</v>
      </c>
      <c r="I149" s="26"/>
    </row>
    <row r="150" spans="1:10" x14ac:dyDescent="0.2">
      <c r="A150" s="21" t="s">
        <v>13</v>
      </c>
      <c r="B150" s="4"/>
      <c r="C150" s="4"/>
      <c r="D150" s="4"/>
      <c r="E150" s="4"/>
      <c r="F150" s="4"/>
      <c r="G150" s="4"/>
      <c r="H150" s="4"/>
      <c r="I150" s="3"/>
    </row>
    <row r="151" spans="1:10" x14ac:dyDescent="0.2">
      <c r="A151" s="1"/>
      <c r="J151" s="37"/>
    </row>
    <row r="152" spans="1:10" x14ac:dyDescent="0.2">
      <c r="A152" s="16" t="s">
        <v>40</v>
      </c>
      <c r="B152" s="13">
        <v>90</v>
      </c>
      <c r="C152" s="13">
        <v>89</v>
      </c>
      <c r="D152" s="13">
        <v>88</v>
      </c>
      <c r="E152" s="13">
        <v>87</v>
      </c>
      <c r="F152" s="13">
        <v>86</v>
      </c>
      <c r="G152" s="13">
        <v>85</v>
      </c>
      <c r="H152" s="13">
        <v>84</v>
      </c>
      <c r="I152" s="28"/>
      <c r="J152" s="5"/>
    </row>
    <row r="153" spans="1:10" x14ac:dyDescent="0.2">
      <c r="A153" s="17" t="s">
        <v>28</v>
      </c>
      <c r="B153" s="9">
        <v>45509</v>
      </c>
      <c r="C153" s="9">
        <v>45510</v>
      </c>
      <c r="D153" s="9">
        <v>45511</v>
      </c>
      <c r="E153" s="9">
        <v>45512</v>
      </c>
      <c r="F153" s="9">
        <v>45513</v>
      </c>
      <c r="G153" s="9">
        <v>45514</v>
      </c>
      <c r="H153" s="9">
        <v>45515</v>
      </c>
      <c r="I153" s="26"/>
    </row>
    <row r="154" spans="1:10" x14ac:dyDescent="0.2">
      <c r="A154" s="18" t="s">
        <v>8</v>
      </c>
      <c r="B154" s="15"/>
      <c r="C154" s="15"/>
      <c r="D154" s="15"/>
      <c r="E154" s="15"/>
      <c r="F154" s="15"/>
      <c r="G154" s="15">
        <v>10</v>
      </c>
      <c r="H154" s="15"/>
      <c r="I154" s="27">
        <f>SUM(B154:H154)</f>
        <v>10</v>
      </c>
    </row>
    <row r="155" spans="1:10" x14ac:dyDescent="0.2">
      <c r="A155" s="32" t="s">
        <v>9</v>
      </c>
      <c r="B155" s="33"/>
      <c r="C155" s="33"/>
      <c r="D155" s="33"/>
      <c r="E155" s="33"/>
      <c r="F155" s="33"/>
      <c r="G155" s="33"/>
      <c r="H155" s="33"/>
      <c r="I155" s="26"/>
      <c r="J155" s="36">
        <f>SUM(B155:H155)</f>
        <v>0</v>
      </c>
    </row>
    <row r="156" spans="1:10" x14ac:dyDescent="0.2">
      <c r="A156" s="18" t="s">
        <v>48</v>
      </c>
      <c r="B156" s="15">
        <v>15</v>
      </c>
      <c r="C156" s="15">
        <v>38</v>
      </c>
      <c r="D156" s="15">
        <v>40</v>
      </c>
      <c r="E156" s="15"/>
      <c r="F156" s="15">
        <v>32</v>
      </c>
      <c r="G156" s="15"/>
      <c r="H156" s="15"/>
      <c r="I156" s="27">
        <f>SUM(B156:H156)</f>
        <v>125</v>
      </c>
    </row>
    <row r="157" spans="1:10" x14ac:dyDescent="0.2">
      <c r="A157" s="32" t="s">
        <v>49</v>
      </c>
      <c r="B157" s="33"/>
      <c r="C157" s="33"/>
      <c r="D157" s="33"/>
      <c r="E157" s="33"/>
      <c r="F157" s="33"/>
      <c r="G157" s="33"/>
      <c r="H157" s="33"/>
      <c r="I157" s="26"/>
      <c r="J157" s="36">
        <f>SUM(B157:H157)</f>
        <v>0</v>
      </c>
    </row>
    <row r="158" spans="1:10" x14ac:dyDescent="0.2">
      <c r="A158" s="19" t="s">
        <v>11</v>
      </c>
      <c r="I158" s="26"/>
    </row>
    <row r="159" spans="1:10" x14ac:dyDescent="0.2">
      <c r="A159" s="19" t="s">
        <v>41</v>
      </c>
      <c r="B159" t="s">
        <v>42</v>
      </c>
      <c r="C159" t="s">
        <v>44</v>
      </c>
      <c r="D159" t="s">
        <v>42</v>
      </c>
      <c r="F159" t="s">
        <v>46</v>
      </c>
      <c r="G159" t="s">
        <v>43</v>
      </c>
      <c r="I159" s="26"/>
    </row>
    <row r="160" spans="1:10" x14ac:dyDescent="0.2">
      <c r="A160" s="21" t="s">
        <v>13</v>
      </c>
      <c r="B160" s="4"/>
      <c r="C160" s="4"/>
      <c r="D160" s="4"/>
      <c r="E160" s="4"/>
      <c r="F160" s="4"/>
      <c r="G160" s="4"/>
      <c r="H160" s="4"/>
      <c r="I160" s="3"/>
    </row>
    <row r="161" spans="1:10" x14ac:dyDescent="0.2">
      <c r="A161" s="1"/>
      <c r="J161" s="37"/>
    </row>
    <row r="162" spans="1:10" x14ac:dyDescent="0.2">
      <c r="A162" s="16" t="s">
        <v>40</v>
      </c>
      <c r="B162" s="13">
        <v>83</v>
      </c>
      <c r="C162" s="13">
        <v>82</v>
      </c>
      <c r="D162" s="13">
        <v>81</v>
      </c>
      <c r="E162" s="13">
        <v>80</v>
      </c>
      <c r="F162" s="13">
        <v>79</v>
      </c>
      <c r="G162" s="13">
        <v>78</v>
      </c>
      <c r="H162" s="13">
        <v>77</v>
      </c>
      <c r="I162" s="28"/>
      <c r="J162" s="5"/>
    </row>
    <row r="163" spans="1:10" x14ac:dyDescent="0.2">
      <c r="A163" s="22" t="s">
        <v>29</v>
      </c>
      <c r="B163" s="9">
        <v>45516</v>
      </c>
      <c r="C163" s="9">
        <v>45517</v>
      </c>
      <c r="D163" s="9">
        <v>45518</v>
      </c>
      <c r="E163" s="9">
        <v>45519</v>
      </c>
      <c r="F163" s="9">
        <v>45520</v>
      </c>
      <c r="G163" s="9">
        <v>45521</v>
      </c>
      <c r="H163" s="9">
        <v>45522</v>
      </c>
      <c r="I163" s="26"/>
    </row>
    <row r="164" spans="1:10" x14ac:dyDescent="0.2">
      <c r="A164" s="18" t="s">
        <v>8</v>
      </c>
      <c r="B164" s="15"/>
      <c r="C164" s="15"/>
      <c r="D164" s="15"/>
      <c r="E164" s="15"/>
      <c r="F164" s="15"/>
      <c r="G164" s="15">
        <v>10</v>
      </c>
      <c r="H164" s="15"/>
      <c r="I164" s="27">
        <f>SUM(B164:H164)</f>
        <v>10</v>
      </c>
    </row>
    <row r="165" spans="1:10" x14ac:dyDescent="0.2">
      <c r="A165" s="32" t="s">
        <v>9</v>
      </c>
      <c r="B165" s="33"/>
      <c r="C165" s="33"/>
      <c r="D165" s="33"/>
      <c r="E165" s="33"/>
      <c r="F165" s="33"/>
      <c r="G165" s="33"/>
      <c r="H165" s="33"/>
      <c r="I165" s="26"/>
      <c r="J165" s="36">
        <f>SUM(B165:H165)</f>
        <v>0</v>
      </c>
    </row>
    <row r="166" spans="1:10" x14ac:dyDescent="0.2">
      <c r="A166" s="18" t="s">
        <v>48</v>
      </c>
      <c r="B166" s="15">
        <v>15</v>
      </c>
      <c r="C166" s="15">
        <v>28.25</v>
      </c>
      <c r="D166" s="15">
        <v>30</v>
      </c>
      <c r="E166" s="15"/>
      <c r="F166" s="15">
        <v>28</v>
      </c>
      <c r="G166" s="15"/>
      <c r="H166" s="15"/>
      <c r="I166" s="27">
        <f>SUM(B166:H166)</f>
        <v>101.25</v>
      </c>
    </row>
    <row r="167" spans="1:10" x14ac:dyDescent="0.2">
      <c r="A167" s="32" t="s">
        <v>49</v>
      </c>
      <c r="B167" s="33"/>
      <c r="C167" s="33"/>
      <c r="D167" s="33"/>
      <c r="E167" s="33"/>
      <c r="F167" s="33"/>
      <c r="G167" s="33"/>
      <c r="H167" s="33"/>
      <c r="I167" s="26"/>
      <c r="J167" s="36">
        <f>SUM(B167:H167)</f>
        <v>0</v>
      </c>
    </row>
    <row r="168" spans="1:10" x14ac:dyDescent="0.2">
      <c r="A168" s="19" t="s">
        <v>11</v>
      </c>
      <c r="I168" s="26"/>
    </row>
    <row r="169" spans="1:10" x14ac:dyDescent="0.2">
      <c r="A169" s="19" t="s">
        <v>41</v>
      </c>
      <c r="B169" t="s">
        <v>42</v>
      </c>
      <c r="C169" t="s">
        <v>44</v>
      </c>
      <c r="D169" t="s">
        <v>42</v>
      </c>
      <c r="F169" t="s">
        <v>46</v>
      </c>
      <c r="G169" t="s">
        <v>43</v>
      </c>
      <c r="I169" s="26"/>
    </row>
    <row r="170" spans="1:10" x14ac:dyDescent="0.2">
      <c r="A170" s="21" t="s">
        <v>13</v>
      </c>
      <c r="B170" s="4"/>
      <c r="C170" s="4"/>
      <c r="D170" s="4"/>
      <c r="E170" s="4"/>
      <c r="F170" s="4"/>
      <c r="G170" s="4"/>
      <c r="H170" s="4"/>
      <c r="I170" s="3"/>
    </row>
    <row r="171" spans="1:10" x14ac:dyDescent="0.2">
      <c r="A171" s="1"/>
      <c r="J171" s="37"/>
    </row>
    <row r="172" spans="1:10" x14ac:dyDescent="0.2">
      <c r="A172" s="16" t="s">
        <v>40</v>
      </c>
      <c r="B172" s="13">
        <v>76</v>
      </c>
      <c r="C172" s="13">
        <v>75</v>
      </c>
      <c r="D172" s="13">
        <v>74</v>
      </c>
      <c r="E172" s="13">
        <v>73</v>
      </c>
      <c r="F172" s="13">
        <v>72</v>
      </c>
      <c r="G172" s="13">
        <v>71</v>
      </c>
      <c r="H172" s="13">
        <v>70</v>
      </c>
      <c r="I172" s="29"/>
      <c r="J172" s="5"/>
    </row>
    <row r="173" spans="1:10" x14ac:dyDescent="0.2">
      <c r="A173" s="23" t="s">
        <v>30</v>
      </c>
      <c r="B173" s="9">
        <v>45523</v>
      </c>
      <c r="C173" s="9">
        <v>45524</v>
      </c>
      <c r="D173" s="9">
        <v>45525</v>
      </c>
      <c r="E173" s="9">
        <v>45526</v>
      </c>
      <c r="F173" s="9">
        <v>45527</v>
      </c>
      <c r="G173" s="9">
        <v>45528</v>
      </c>
      <c r="H173" s="9">
        <v>45529</v>
      </c>
      <c r="I173" s="30"/>
    </row>
    <row r="174" spans="1:10" x14ac:dyDescent="0.2">
      <c r="A174" s="18" t="s">
        <v>8</v>
      </c>
      <c r="B174" s="15"/>
      <c r="C174" s="15"/>
      <c r="D174" s="15"/>
      <c r="E174" s="15"/>
      <c r="F174" s="15"/>
      <c r="G174" s="15">
        <v>12.5</v>
      </c>
      <c r="H174" s="15"/>
      <c r="I174" s="27">
        <f>SUM(B174:H174)</f>
        <v>12.5</v>
      </c>
    </row>
    <row r="175" spans="1:10" x14ac:dyDescent="0.2">
      <c r="A175" s="32" t="s">
        <v>9</v>
      </c>
      <c r="B175" s="33"/>
      <c r="C175" s="33"/>
      <c r="D175" s="33"/>
      <c r="E175" s="33"/>
      <c r="F175" s="33"/>
      <c r="G175" s="33"/>
      <c r="H175" s="33"/>
      <c r="I175" s="26"/>
      <c r="J175" s="36">
        <f>SUM(B175:H175)</f>
        <v>0</v>
      </c>
    </row>
    <row r="176" spans="1:10" x14ac:dyDescent="0.2">
      <c r="A176" s="18" t="s">
        <v>48</v>
      </c>
      <c r="B176" s="15">
        <v>15</v>
      </c>
      <c r="C176" s="15">
        <v>35</v>
      </c>
      <c r="D176" s="15">
        <v>45</v>
      </c>
      <c r="E176" s="15"/>
      <c r="F176" s="15">
        <v>25.25</v>
      </c>
      <c r="G176" s="15"/>
      <c r="H176" s="15"/>
      <c r="I176" s="27">
        <f>SUM(B176:H176)</f>
        <v>120.25</v>
      </c>
    </row>
    <row r="177" spans="1:10" x14ac:dyDescent="0.2">
      <c r="A177" s="32" t="s">
        <v>49</v>
      </c>
      <c r="B177" s="33"/>
      <c r="C177" s="33"/>
      <c r="D177" s="33"/>
      <c r="E177" s="33"/>
      <c r="F177" s="33"/>
      <c r="G177" s="33"/>
      <c r="H177" s="33"/>
      <c r="I177" s="26"/>
      <c r="J177" s="36">
        <f>SUM(B177:H177)</f>
        <v>0</v>
      </c>
    </row>
    <row r="178" spans="1:10" x14ac:dyDescent="0.2">
      <c r="A178" s="20" t="s">
        <v>11</v>
      </c>
      <c r="C178" s="6"/>
      <c r="D178" s="6"/>
      <c r="E178" s="6"/>
      <c r="F178" s="6"/>
      <c r="G178" s="6"/>
      <c r="H178" s="6"/>
      <c r="I178" s="30"/>
    </row>
    <row r="179" spans="1:10" x14ac:dyDescent="0.2">
      <c r="A179" s="19" t="s">
        <v>41</v>
      </c>
      <c r="B179" t="s">
        <v>42</v>
      </c>
      <c r="C179" s="6" t="s">
        <v>44</v>
      </c>
      <c r="D179" s="6" t="s">
        <v>42</v>
      </c>
      <c r="E179" s="6"/>
      <c r="F179" s="6" t="s">
        <v>47</v>
      </c>
      <c r="G179" s="6" t="s">
        <v>43</v>
      </c>
      <c r="H179" s="6"/>
      <c r="I179" s="30"/>
    </row>
    <row r="180" spans="1:10" x14ac:dyDescent="0.2">
      <c r="A180" s="24" t="s">
        <v>13</v>
      </c>
      <c r="B180" s="7"/>
      <c r="C180" s="7"/>
      <c r="D180" s="7"/>
      <c r="E180" s="7"/>
      <c r="F180" s="7"/>
      <c r="G180" s="7"/>
      <c r="H180" s="7"/>
      <c r="I180" s="31"/>
    </row>
    <row r="181" spans="1:10" x14ac:dyDescent="0.2">
      <c r="A181" s="1"/>
      <c r="J181" s="37"/>
    </row>
    <row r="182" spans="1:10" x14ac:dyDescent="0.2">
      <c r="A182" s="16" t="s">
        <v>40</v>
      </c>
      <c r="B182" s="14">
        <v>69</v>
      </c>
      <c r="C182" s="14">
        <v>68</v>
      </c>
      <c r="D182" s="14">
        <v>67</v>
      </c>
      <c r="E182" s="14">
        <v>66</v>
      </c>
      <c r="F182" s="14">
        <v>65</v>
      </c>
      <c r="G182" s="14">
        <v>64</v>
      </c>
      <c r="H182" s="14">
        <v>63</v>
      </c>
      <c r="I182" s="29"/>
      <c r="J182" s="5"/>
    </row>
    <row r="183" spans="1:10" x14ac:dyDescent="0.2">
      <c r="A183" s="23" t="s">
        <v>31</v>
      </c>
      <c r="B183" s="9">
        <v>45530</v>
      </c>
      <c r="C183" s="9">
        <v>45531</v>
      </c>
      <c r="D183" s="9">
        <v>45532</v>
      </c>
      <c r="E183" s="9">
        <v>45533</v>
      </c>
      <c r="F183" s="9">
        <v>45534</v>
      </c>
      <c r="G183" s="9">
        <v>45535</v>
      </c>
      <c r="H183" s="9">
        <v>45536</v>
      </c>
      <c r="I183" s="30"/>
    </row>
    <row r="184" spans="1:10" x14ac:dyDescent="0.2">
      <c r="A184" s="18" t="s">
        <v>8</v>
      </c>
      <c r="B184" s="15"/>
      <c r="C184" s="15"/>
      <c r="D184" s="15"/>
      <c r="E184" s="15"/>
      <c r="F184" s="15"/>
      <c r="G184" s="15">
        <v>15</v>
      </c>
      <c r="H184" s="15"/>
      <c r="I184" s="27">
        <f>SUM(B184:H184)</f>
        <v>15</v>
      </c>
    </row>
    <row r="185" spans="1:10" x14ac:dyDescent="0.2">
      <c r="A185" s="32" t="s">
        <v>9</v>
      </c>
      <c r="B185" s="33"/>
      <c r="C185" s="33"/>
      <c r="D185" s="33"/>
      <c r="E185" s="33"/>
      <c r="F185" s="33"/>
      <c r="G185" s="33"/>
      <c r="H185" s="33"/>
      <c r="I185" s="26"/>
      <c r="J185" s="36">
        <f>SUM(B185:H185)</f>
        <v>0</v>
      </c>
    </row>
    <row r="186" spans="1:10" x14ac:dyDescent="0.2">
      <c r="A186" s="18" t="s">
        <v>48</v>
      </c>
      <c r="B186" s="15">
        <v>15</v>
      </c>
      <c r="C186" s="15">
        <v>23.5</v>
      </c>
      <c r="D186" s="15">
        <v>31</v>
      </c>
      <c r="E186" s="15"/>
      <c r="F186" s="15">
        <v>36</v>
      </c>
      <c r="G186" s="15"/>
      <c r="H186" s="15"/>
      <c r="I186" s="27">
        <f>SUM(B186:H186)</f>
        <v>105.5</v>
      </c>
    </row>
    <row r="187" spans="1:10" x14ac:dyDescent="0.2">
      <c r="A187" s="36" t="s">
        <v>49</v>
      </c>
      <c r="B187" s="33"/>
      <c r="C187" s="33"/>
      <c r="D187" s="33"/>
      <c r="E187" s="33"/>
      <c r="F187" s="33"/>
      <c r="G187" s="33"/>
      <c r="H187" s="33"/>
      <c r="I187" s="26"/>
      <c r="J187" s="36">
        <f>SUM(B187:H187)</f>
        <v>0</v>
      </c>
    </row>
    <row r="188" spans="1:10" x14ac:dyDescent="0.2">
      <c r="A188" s="20" t="s">
        <v>11</v>
      </c>
      <c r="C188" s="6"/>
      <c r="D188" s="6"/>
      <c r="E188" s="6"/>
      <c r="F188" s="6"/>
      <c r="G188" s="6"/>
      <c r="H188" s="6"/>
      <c r="I188" s="30"/>
    </row>
    <row r="189" spans="1:10" x14ac:dyDescent="0.2">
      <c r="A189" s="19" t="s">
        <v>41</v>
      </c>
      <c r="B189" t="s">
        <v>42</v>
      </c>
      <c r="C189" s="6" t="s">
        <v>44</v>
      </c>
      <c r="D189" s="6" t="s">
        <v>42</v>
      </c>
      <c r="E189" s="6"/>
      <c r="F189" s="6" t="s">
        <v>44</v>
      </c>
      <c r="G189" s="6" t="s">
        <v>43</v>
      </c>
      <c r="H189" s="6"/>
      <c r="I189" s="30"/>
    </row>
    <row r="190" spans="1:10" x14ac:dyDescent="0.2">
      <c r="A190" s="24" t="s">
        <v>13</v>
      </c>
      <c r="B190" s="7"/>
      <c r="C190" s="7"/>
      <c r="D190" s="7"/>
      <c r="E190" s="7"/>
      <c r="F190" s="7"/>
      <c r="G190" s="7"/>
      <c r="H190" s="7"/>
      <c r="I190" s="31"/>
    </row>
    <row r="191" spans="1:10" x14ac:dyDescent="0.2">
      <c r="A191" s="1"/>
      <c r="J191" s="37"/>
    </row>
    <row r="192" spans="1:10" x14ac:dyDescent="0.2">
      <c r="A192" s="16" t="s">
        <v>40</v>
      </c>
      <c r="B192" s="14">
        <v>62</v>
      </c>
      <c r="C192" s="14">
        <v>61</v>
      </c>
      <c r="D192" s="14">
        <v>60</v>
      </c>
      <c r="E192" s="14">
        <v>59</v>
      </c>
      <c r="F192" s="14">
        <v>58</v>
      </c>
      <c r="G192" s="14">
        <v>57</v>
      </c>
      <c r="H192" s="14">
        <v>56</v>
      </c>
      <c r="I192" s="29"/>
      <c r="J192" s="5"/>
    </row>
    <row r="193" spans="1:10" x14ac:dyDescent="0.2">
      <c r="A193" s="23" t="s">
        <v>32</v>
      </c>
      <c r="B193" s="9">
        <v>45537</v>
      </c>
      <c r="C193" s="9">
        <v>45538</v>
      </c>
      <c r="D193" s="9">
        <v>45539</v>
      </c>
      <c r="E193" s="9">
        <v>45540</v>
      </c>
      <c r="F193" s="9">
        <v>45541</v>
      </c>
      <c r="G193" s="9">
        <v>45542</v>
      </c>
      <c r="H193" s="9">
        <v>45543</v>
      </c>
      <c r="I193" s="30"/>
    </row>
    <row r="194" spans="1:10" x14ac:dyDescent="0.2">
      <c r="A194" s="18" t="s">
        <v>8</v>
      </c>
      <c r="B194" s="15"/>
      <c r="C194" s="15"/>
      <c r="D194" s="15"/>
      <c r="E194" s="15"/>
      <c r="F194" s="15"/>
      <c r="G194" s="15">
        <v>16</v>
      </c>
      <c r="H194" s="15"/>
      <c r="I194" s="27">
        <f>SUM(B194:H194)</f>
        <v>16</v>
      </c>
    </row>
    <row r="195" spans="1:10" x14ac:dyDescent="0.2">
      <c r="A195" s="32" t="s">
        <v>9</v>
      </c>
      <c r="B195" s="33"/>
      <c r="C195" s="33"/>
      <c r="D195" s="33"/>
      <c r="E195" s="33"/>
      <c r="F195" s="33"/>
      <c r="G195" s="33"/>
      <c r="H195" s="33"/>
      <c r="I195" s="26"/>
      <c r="J195" s="36">
        <f>SUM(B195:H195)</f>
        <v>0</v>
      </c>
    </row>
    <row r="196" spans="1:10" x14ac:dyDescent="0.2">
      <c r="A196" s="18" t="s">
        <v>48</v>
      </c>
      <c r="B196" s="15">
        <v>15</v>
      </c>
      <c r="C196" s="15">
        <v>37</v>
      </c>
      <c r="D196" s="15">
        <v>35</v>
      </c>
      <c r="E196" s="15"/>
      <c r="F196" s="15">
        <v>20</v>
      </c>
      <c r="G196" s="15"/>
      <c r="H196" s="15"/>
      <c r="I196" s="27">
        <f>SUM(B196:H196)</f>
        <v>107</v>
      </c>
    </row>
    <row r="197" spans="1:10" x14ac:dyDescent="0.2">
      <c r="A197" s="32" t="s">
        <v>49</v>
      </c>
      <c r="B197" s="33"/>
      <c r="C197" s="33"/>
      <c r="D197" s="33"/>
      <c r="E197" s="33"/>
      <c r="F197" s="33"/>
      <c r="G197" s="33"/>
      <c r="H197" s="33"/>
      <c r="I197" s="26"/>
      <c r="J197" s="36">
        <f>SUM(B197:H197)</f>
        <v>0</v>
      </c>
    </row>
    <row r="198" spans="1:10" x14ac:dyDescent="0.2">
      <c r="A198" s="20" t="s">
        <v>11</v>
      </c>
      <c r="B198" s="6"/>
      <c r="C198" s="6"/>
      <c r="D198" s="6"/>
      <c r="E198" s="6"/>
      <c r="F198" s="6"/>
      <c r="G198" s="6"/>
      <c r="H198" s="6"/>
      <c r="I198" s="30"/>
    </row>
    <row r="199" spans="1:10" x14ac:dyDescent="0.2">
      <c r="A199" s="19" t="s">
        <v>41</v>
      </c>
      <c r="B199" s="6" t="s">
        <v>42</v>
      </c>
      <c r="C199" s="6" t="s">
        <v>44</v>
      </c>
      <c r="D199" s="6" t="s">
        <v>42</v>
      </c>
      <c r="E199" s="6"/>
      <c r="F199" s="6" t="s">
        <v>45</v>
      </c>
      <c r="G199" s="6" t="s">
        <v>43</v>
      </c>
      <c r="H199" s="6"/>
      <c r="I199" s="30"/>
    </row>
    <row r="200" spans="1:10" x14ac:dyDescent="0.2">
      <c r="A200" s="24" t="s">
        <v>13</v>
      </c>
      <c r="B200" s="7"/>
      <c r="C200" s="7"/>
      <c r="D200" s="7"/>
      <c r="E200" s="7"/>
      <c r="F200" s="7"/>
      <c r="G200" s="7"/>
      <c r="H200" s="7"/>
      <c r="I200" s="31"/>
    </row>
    <row r="201" spans="1:10" x14ac:dyDescent="0.2">
      <c r="A201" s="1"/>
      <c r="J201" s="37"/>
    </row>
    <row r="202" spans="1:10" x14ac:dyDescent="0.2">
      <c r="A202" s="16" t="s">
        <v>40</v>
      </c>
      <c r="B202" s="14">
        <v>55</v>
      </c>
      <c r="C202" s="14">
        <v>54</v>
      </c>
      <c r="D202" s="14">
        <v>53</v>
      </c>
      <c r="E202" s="14">
        <v>52</v>
      </c>
      <c r="F202" s="14">
        <v>51</v>
      </c>
      <c r="G202" s="14">
        <v>50</v>
      </c>
      <c r="H202" s="14">
        <v>49</v>
      </c>
      <c r="I202" s="29"/>
      <c r="J202" s="5"/>
    </row>
    <row r="203" spans="1:10" x14ac:dyDescent="0.2">
      <c r="A203" s="23" t="s">
        <v>33</v>
      </c>
      <c r="B203" s="9">
        <v>45544</v>
      </c>
      <c r="C203" s="9">
        <v>45545</v>
      </c>
      <c r="D203" s="9">
        <v>45546</v>
      </c>
      <c r="E203" s="9">
        <v>45547</v>
      </c>
      <c r="F203" s="9">
        <v>45548</v>
      </c>
      <c r="G203" s="9">
        <v>45549</v>
      </c>
      <c r="H203" s="9">
        <v>45550</v>
      </c>
      <c r="I203" s="30"/>
    </row>
    <row r="204" spans="1:10" x14ac:dyDescent="0.2">
      <c r="A204" s="18" t="s">
        <v>8</v>
      </c>
      <c r="B204" s="15"/>
      <c r="C204" s="15"/>
      <c r="D204" s="15"/>
      <c r="E204" s="15"/>
      <c r="F204" s="15">
        <v>12</v>
      </c>
      <c r="G204" s="15">
        <v>16</v>
      </c>
      <c r="H204" s="15"/>
      <c r="I204" s="27">
        <f>SUM(B204:H204)</f>
        <v>28</v>
      </c>
    </row>
    <row r="205" spans="1:10" x14ac:dyDescent="0.2">
      <c r="A205" s="32" t="s">
        <v>9</v>
      </c>
      <c r="B205" s="33"/>
      <c r="C205" s="33"/>
      <c r="D205" s="33"/>
      <c r="E205" s="33"/>
      <c r="F205" s="33"/>
      <c r="G205" s="33"/>
      <c r="H205" s="33"/>
      <c r="I205" s="26"/>
      <c r="J205" s="36">
        <f>SUM(B205:H205)</f>
        <v>0</v>
      </c>
    </row>
    <row r="206" spans="1:10" x14ac:dyDescent="0.2">
      <c r="A206" s="18" t="s">
        <v>48</v>
      </c>
      <c r="B206" s="15">
        <v>15</v>
      </c>
      <c r="C206" s="15">
        <v>34</v>
      </c>
      <c r="D206" s="15">
        <v>35</v>
      </c>
      <c r="E206" s="15"/>
      <c r="F206" s="15"/>
      <c r="G206" s="15"/>
      <c r="H206" s="15"/>
      <c r="I206" s="27">
        <f>SUM(B206:H206)</f>
        <v>84</v>
      </c>
    </row>
    <row r="207" spans="1:10" x14ac:dyDescent="0.2">
      <c r="A207" s="32" t="s">
        <v>49</v>
      </c>
      <c r="B207" s="33"/>
      <c r="C207" s="33"/>
      <c r="D207" s="33"/>
      <c r="E207" s="33"/>
      <c r="F207" s="33"/>
      <c r="G207" s="33"/>
      <c r="H207" s="33"/>
      <c r="I207" s="26"/>
      <c r="J207" s="36">
        <f>SUM(B207:H207)</f>
        <v>0</v>
      </c>
    </row>
    <row r="208" spans="1:10" x14ac:dyDescent="0.2">
      <c r="A208" s="20" t="s">
        <v>11</v>
      </c>
      <c r="B208" s="6"/>
      <c r="C208" s="6"/>
      <c r="D208" s="6"/>
      <c r="E208" s="6"/>
      <c r="F208" s="6"/>
      <c r="G208" s="6"/>
      <c r="H208" s="6"/>
      <c r="I208" s="30"/>
    </row>
    <row r="209" spans="1:10" x14ac:dyDescent="0.2">
      <c r="A209" s="19" t="s">
        <v>41</v>
      </c>
      <c r="B209" s="6" t="s">
        <v>42</v>
      </c>
      <c r="C209" s="6" t="s">
        <v>44</v>
      </c>
      <c r="D209" s="6" t="s">
        <v>42</v>
      </c>
      <c r="E209" s="6"/>
      <c r="F209" s="6" t="s">
        <v>46</v>
      </c>
      <c r="G209" s="6" t="s">
        <v>43</v>
      </c>
      <c r="H209" s="6"/>
      <c r="I209" s="30"/>
    </row>
    <row r="210" spans="1:10" x14ac:dyDescent="0.2">
      <c r="A210" s="24" t="s">
        <v>13</v>
      </c>
      <c r="B210" s="7"/>
      <c r="C210" s="7"/>
      <c r="D210" s="7"/>
      <c r="E210" s="7"/>
      <c r="F210" s="7"/>
      <c r="G210" s="7"/>
      <c r="H210" s="7"/>
      <c r="I210" s="31"/>
    </row>
    <row r="211" spans="1:10" x14ac:dyDescent="0.2">
      <c r="A211" s="1"/>
      <c r="J211" s="37"/>
    </row>
    <row r="212" spans="1:10" x14ac:dyDescent="0.2">
      <c r="A212" s="16" t="s">
        <v>40</v>
      </c>
      <c r="B212" s="14">
        <v>48</v>
      </c>
      <c r="C212" s="14">
        <v>47</v>
      </c>
      <c r="D212" s="14">
        <v>46</v>
      </c>
      <c r="E212" s="14">
        <v>45</v>
      </c>
      <c r="F212" s="14">
        <v>44</v>
      </c>
      <c r="G212" s="14">
        <v>43</v>
      </c>
      <c r="H212" s="14">
        <v>42</v>
      </c>
      <c r="I212" s="29"/>
      <c r="J212" s="5"/>
    </row>
    <row r="213" spans="1:10" x14ac:dyDescent="0.2">
      <c r="A213" s="23" t="s">
        <v>34</v>
      </c>
      <c r="B213" s="9">
        <v>45551</v>
      </c>
      <c r="C213" s="9">
        <v>45552</v>
      </c>
      <c r="D213" s="9">
        <v>45553</v>
      </c>
      <c r="E213" s="9">
        <v>45554</v>
      </c>
      <c r="F213" s="9">
        <v>45555</v>
      </c>
      <c r="G213" s="9">
        <v>45556</v>
      </c>
      <c r="H213" s="9">
        <v>45557</v>
      </c>
      <c r="I213" s="30"/>
    </row>
    <row r="214" spans="1:10" x14ac:dyDescent="0.2">
      <c r="A214" s="18" t="s">
        <v>8</v>
      </c>
      <c r="B214" s="15"/>
      <c r="C214" s="15"/>
      <c r="D214" s="15"/>
      <c r="E214" s="15"/>
      <c r="F214" s="15"/>
      <c r="G214" s="15">
        <v>13.1</v>
      </c>
      <c r="H214" s="15"/>
      <c r="I214" s="27">
        <f>SUM(B214:H214)</f>
        <v>13.1</v>
      </c>
    </row>
    <row r="215" spans="1:10" x14ac:dyDescent="0.2">
      <c r="A215" s="32" t="s">
        <v>9</v>
      </c>
      <c r="B215" s="33"/>
      <c r="C215" s="33"/>
      <c r="D215" s="33"/>
      <c r="E215" s="33"/>
      <c r="F215" s="33"/>
      <c r="G215" s="33"/>
      <c r="H215" s="33"/>
      <c r="I215" s="26"/>
      <c r="J215" s="36">
        <f>SUM(B215:H215)</f>
        <v>0</v>
      </c>
    </row>
    <row r="216" spans="1:10" x14ac:dyDescent="0.2">
      <c r="A216" s="18" t="s">
        <v>48</v>
      </c>
      <c r="B216" s="15">
        <v>15</v>
      </c>
      <c r="C216" s="15">
        <v>32</v>
      </c>
      <c r="D216" s="15">
        <v>45</v>
      </c>
      <c r="E216" s="15"/>
      <c r="F216" s="15">
        <v>37</v>
      </c>
      <c r="G216" s="15"/>
      <c r="H216" s="15"/>
      <c r="I216" s="27">
        <f>SUM(B216:H216)</f>
        <v>129</v>
      </c>
    </row>
    <row r="217" spans="1:10" x14ac:dyDescent="0.2">
      <c r="A217" s="32" t="s">
        <v>49</v>
      </c>
      <c r="B217" s="33"/>
      <c r="C217" s="33"/>
      <c r="D217" s="33"/>
      <c r="E217" s="33"/>
      <c r="F217" s="33"/>
      <c r="G217" s="33"/>
      <c r="H217" s="33"/>
      <c r="I217" s="26"/>
      <c r="J217" s="36">
        <f>SUM(B217:H217)</f>
        <v>0</v>
      </c>
    </row>
    <row r="218" spans="1:10" x14ac:dyDescent="0.2">
      <c r="A218" s="20" t="s">
        <v>11</v>
      </c>
      <c r="B218" s="6"/>
      <c r="C218" s="6"/>
      <c r="D218" s="6"/>
      <c r="E218" s="6"/>
      <c r="F218" s="6"/>
      <c r="G218" s="6"/>
      <c r="H218" s="6"/>
      <c r="I218" s="30"/>
    </row>
    <row r="219" spans="1:10" x14ac:dyDescent="0.2">
      <c r="A219" s="19" t="s">
        <v>41</v>
      </c>
      <c r="B219" s="6" t="s">
        <v>42</v>
      </c>
      <c r="C219" s="6" t="s">
        <v>44</v>
      </c>
      <c r="D219" s="6" t="s">
        <v>42</v>
      </c>
      <c r="E219" s="6"/>
      <c r="F219" s="6" t="s">
        <v>44</v>
      </c>
      <c r="G219" s="6" t="s">
        <v>43</v>
      </c>
      <c r="H219" s="6"/>
      <c r="I219" s="30"/>
    </row>
    <row r="220" spans="1:10" x14ac:dyDescent="0.2">
      <c r="A220" s="24" t="s">
        <v>13</v>
      </c>
      <c r="B220" s="7"/>
      <c r="C220" s="7"/>
      <c r="D220" s="7"/>
      <c r="E220" s="7"/>
      <c r="F220" s="7"/>
      <c r="G220" s="7"/>
      <c r="H220" s="7"/>
      <c r="I220" s="31"/>
    </row>
    <row r="221" spans="1:10" x14ac:dyDescent="0.2">
      <c r="A221" s="1"/>
      <c r="J221" s="37"/>
    </row>
    <row r="222" spans="1:10" x14ac:dyDescent="0.2">
      <c r="A222" s="16" t="s">
        <v>40</v>
      </c>
      <c r="B222" s="14">
        <v>41</v>
      </c>
      <c r="C222" s="14">
        <v>40</v>
      </c>
      <c r="D222" s="14">
        <v>39</v>
      </c>
      <c r="E222" s="14">
        <v>38</v>
      </c>
      <c r="F222" s="14">
        <v>37</v>
      </c>
      <c r="G222" s="14">
        <v>36</v>
      </c>
      <c r="H222" s="14">
        <v>35</v>
      </c>
      <c r="I222" s="29"/>
      <c r="J222" s="5"/>
    </row>
    <row r="223" spans="1:10" x14ac:dyDescent="0.2">
      <c r="A223" s="25" t="s">
        <v>35</v>
      </c>
      <c r="B223" s="9">
        <v>45558</v>
      </c>
      <c r="C223" s="9">
        <v>45559</v>
      </c>
      <c r="D223" s="9">
        <v>45560</v>
      </c>
      <c r="E223" s="9">
        <v>45561</v>
      </c>
      <c r="F223" s="9">
        <v>45562</v>
      </c>
      <c r="G223" s="9">
        <v>45563</v>
      </c>
      <c r="H223" s="9">
        <v>45564</v>
      </c>
      <c r="I223" s="30"/>
    </row>
    <row r="224" spans="1:10" x14ac:dyDescent="0.2">
      <c r="A224" s="18" t="s">
        <v>8</v>
      </c>
      <c r="B224" s="15"/>
      <c r="C224" s="15"/>
      <c r="D224" s="15"/>
      <c r="E224" s="15"/>
      <c r="F224" s="15"/>
      <c r="G224" s="15">
        <v>20</v>
      </c>
      <c r="H224" s="15"/>
      <c r="I224" s="27">
        <f>SUM(B224:H224)</f>
        <v>20</v>
      </c>
    </row>
    <row r="225" spans="1:10" x14ac:dyDescent="0.2">
      <c r="A225" s="32" t="s">
        <v>9</v>
      </c>
      <c r="B225" s="33"/>
      <c r="C225" s="33"/>
      <c r="D225" s="33"/>
      <c r="E225" s="33"/>
      <c r="F225" s="33"/>
      <c r="G225" s="33"/>
      <c r="H225" s="33"/>
      <c r="I225" s="26"/>
      <c r="J225" s="36">
        <f>SUM(B225:H225)</f>
        <v>0</v>
      </c>
    </row>
    <row r="226" spans="1:10" x14ac:dyDescent="0.2">
      <c r="A226" s="18" t="s">
        <v>48</v>
      </c>
      <c r="B226" s="15">
        <v>15</v>
      </c>
      <c r="C226" s="15">
        <v>40</v>
      </c>
      <c r="D226" s="15">
        <v>45</v>
      </c>
      <c r="E226" s="15"/>
      <c r="F226" s="15">
        <v>26</v>
      </c>
      <c r="G226" s="15"/>
      <c r="H226" s="15"/>
      <c r="I226" s="27">
        <f>SUM(B226:H226)</f>
        <v>126</v>
      </c>
    </row>
    <row r="227" spans="1:10" x14ac:dyDescent="0.2">
      <c r="A227" s="32" t="s">
        <v>49</v>
      </c>
      <c r="B227" s="33"/>
      <c r="C227" s="33"/>
      <c r="D227" s="33"/>
      <c r="E227" s="33"/>
      <c r="F227" s="33"/>
      <c r="G227" s="33"/>
      <c r="H227" s="33"/>
      <c r="I227" s="26"/>
      <c r="J227" s="36">
        <f>SUM(B227:H227)</f>
        <v>0</v>
      </c>
    </row>
    <row r="228" spans="1:10" x14ac:dyDescent="0.2">
      <c r="A228" s="20" t="s">
        <v>11</v>
      </c>
      <c r="B228" s="6"/>
      <c r="C228" s="6"/>
      <c r="D228" s="6"/>
      <c r="E228" s="6"/>
      <c r="F228" s="6"/>
      <c r="G228" s="6"/>
      <c r="H228" s="6"/>
      <c r="I228" s="30"/>
    </row>
    <row r="229" spans="1:10" x14ac:dyDescent="0.2">
      <c r="A229" s="19" t="s">
        <v>41</v>
      </c>
      <c r="B229" s="6" t="s">
        <v>42</v>
      </c>
      <c r="C229" s="6" t="s">
        <v>44</v>
      </c>
      <c r="D229" s="6" t="s">
        <v>42</v>
      </c>
      <c r="E229" s="6"/>
      <c r="F229" s="6" t="s">
        <v>45</v>
      </c>
      <c r="G229" s="6" t="s">
        <v>43</v>
      </c>
      <c r="H229" s="6"/>
      <c r="I229" s="30"/>
    </row>
    <row r="230" spans="1:10" x14ac:dyDescent="0.2">
      <c r="A230" s="24" t="s">
        <v>13</v>
      </c>
      <c r="B230" s="7"/>
      <c r="C230" s="7"/>
      <c r="D230" s="7"/>
      <c r="E230" s="7"/>
      <c r="F230" s="7"/>
      <c r="G230" s="7"/>
      <c r="H230" s="7"/>
      <c r="I230" s="31"/>
    </row>
    <row r="231" spans="1:10" x14ac:dyDescent="0.2">
      <c r="A231" s="1"/>
      <c r="J231" s="37"/>
    </row>
    <row r="232" spans="1:10" x14ac:dyDescent="0.2">
      <c r="A232" s="16" t="s">
        <v>40</v>
      </c>
      <c r="B232" s="14">
        <v>34</v>
      </c>
      <c r="C232" s="14">
        <v>33</v>
      </c>
      <c r="D232" s="14">
        <v>32</v>
      </c>
      <c r="E232" s="14">
        <v>31</v>
      </c>
      <c r="F232" s="14">
        <v>30</v>
      </c>
      <c r="G232" s="14">
        <v>29</v>
      </c>
      <c r="H232" s="14">
        <v>28</v>
      </c>
      <c r="I232" s="29"/>
      <c r="J232" s="5"/>
    </row>
    <row r="233" spans="1:10" x14ac:dyDescent="0.2">
      <c r="A233" s="23" t="s">
        <v>36</v>
      </c>
      <c r="B233" s="9">
        <v>45565</v>
      </c>
      <c r="C233" s="9">
        <v>45566</v>
      </c>
      <c r="D233" s="9">
        <v>45567</v>
      </c>
      <c r="E233" s="9">
        <v>45568</v>
      </c>
      <c r="F233" s="9">
        <v>45569</v>
      </c>
      <c r="G233" s="9">
        <v>45570</v>
      </c>
      <c r="H233" s="9">
        <v>45571</v>
      </c>
      <c r="I233" s="30"/>
    </row>
    <row r="234" spans="1:10" x14ac:dyDescent="0.2">
      <c r="A234" s="18" t="s">
        <v>8</v>
      </c>
      <c r="B234" s="15"/>
      <c r="C234" s="15"/>
      <c r="D234" s="15"/>
      <c r="E234" s="15"/>
      <c r="F234" s="15"/>
      <c r="G234" s="15"/>
      <c r="H234" s="15"/>
      <c r="I234" s="27">
        <f>SUM(B234:H234)</f>
        <v>0</v>
      </c>
    </row>
    <row r="235" spans="1:10" x14ac:dyDescent="0.2">
      <c r="A235" s="32" t="s">
        <v>9</v>
      </c>
      <c r="B235" s="33"/>
      <c r="C235" s="33"/>
      <c r="D235" s="33"/>
      <c r="E235" s="33"/>
      <c r="F235" s="33"/>
      <c r="G235" s="33"/>
      <c r="H235" s="33"/>
      <c r="I235" s="26"/>
      <c r="J235" s="36">
        <f>SUM(B235:H235)</f>
        <v>0</v>
      </c>
    </row>
    <row r="236" spans="1:10" x14ac:dyDescent="0.2">
      <c r="A236" s="18" t="s">
        <v>48</v>
      </c>
      <c r="B236" s="15">
        <v>15</v>
      </c>
      <c r="C236" s="15">
        <v>68</v>
      </c>
      <c r="D236" s="15">
        <v>60</v>
      </c>
      <c r="E236" s="15"/>
      <c r="F236" s="15">
        <v>20</v>
      </c>
      <c r="G236" s="15">
        <v>60</v>
      </c>
      <c r="H236" s="15"/>
      <c r="I236" s="27">
        <f>SUM(B236:H236)</f>
        <v>223</v>
      </c>
    </row>
    <row r="237" spans="1:10" x14ac:dyDescent="0.2">
      <c r="A237" s="32" t="s">
        <v>49</v>
      </c>
      <c r="B237" s="33"/>
      <c r="C237" s="33"/>
      <c r="D237" s="33"/>
      <c r="E237" s="33"/>
      <c r="F237" s="33"/>
      <c r="G237" s="33"/>
      <c r="H237" s="33"/>
      <c r="I237" s="26"/>
      <c r="J237" s="36">
        <f>SUM(B237:H237)</f>
        <v>0</v>
      </c>
    </row>
    <row r="238" spans="1:10" x14ac:dyDescent="0.2">
      <c r="A238" s="20" t="s">
        <v>11</v>
      </c>
      <c r="B238" s="6"/>
      <c r="C238" s="6"/>
      <c r="D238" s="6"/>
      <c r="E238" s="6"/>
      <c r="F238" s="6"/>
      <c r="G238" s="6"/>
      <c r="H238" s="6"/>
      <c r="I238" s="30"/>
    </row>
    <row r="239" spans="1:10" x14ac:dyDescent="0.2">
      <c r="A239" s="19" t="s">
        <v>41</v>
      </c>
      <c r="B239" s="6" t="s">
        <v>42</v>
      </c>
      <c r="C239" s="6" t="s">
        <v>44</v>
      </c>
      <c r="D239" s="6" t="s">
        <v>42</v>
      </c>
      <c r="E239" s="6"/>
      <c r="F239" s="6" t="s">
        <v>46</v>
      </c>
      <c r="G239" s="6" t="s">
        <v>43</v>
      </c>
      <c r="H239" s="6"/>
      <c r="I239" s="30"/>
    </row>
    <row r="240" spans="1:10" x14ac:dyDescent="0.2">
      <c r="A240" s="24" t="s">
        <v>13</v>
      </c>
      <c r="B240" s="7"/>
      <c r="C240" s="7"/>
      <c r="D240" s="7"/>
      <c r="E240" s="7"/>
      <c r="F240" s="7"/>
      <c r="G240" s="7"/>
      <c r="H240" s="7"/>
      <c r="I240" s="31"/>
    </row>
    <row r="241" spans="1:10" x14ac:dyDescent="0.2">
      <c r="A241" s="1"/>
      <c r="J241" s="37"/>
    </row>
    <row r="242" spans="1:10" x14ac:dyDescent="0.2">
      <c r="A242" s="16" t="s">
        <v>40</v>
      </c>
      <c r="B242" s="14">
        <v>27</v>
      </c>
      <c r="C242" s="14">
        <v>26</v>
      </c>
      <c r="D242" s="14">
        <v>25</v>
      </c>
      <c r="E242" s="14">
        <v>24</v>
      </c>
      <c r="F242" s="14">
        <v>23</v>
      </c>
      <c r="G242" s="14">
        <v>22</v>
      </c>
      <c r="H242" s="14">
        <v>21</v>
      </c>
      <c r="I242" s="29"/>
      <c r="J242" s="5"/>
    </row>
    <row r="243" spans="1:10" x14ac:dyDescent="0.2">
      <c r="A243" s="23" t="s">
        <v>37</v>
      </c>
      <c r="B243" s="9">
        <v>45572</v>
      </c>
      <c r="C243" s="9">
        <v>45573</v>
      </c>
      <c r="D243" s="9">
        <v>45574</v>
      </c>
      <c r="E243" s="9">
        <v>45575</v>
      </c>
      <c r="F243" s="9">
        <v>45576</v>
      </c>
      <c r="G243" s="9">
        <v>45577</v>
      </c>
      <c r="H243" s="9">
        <v>45578</v>
      </c>
      <c r="I243" s="30"/>
    </row>
    <row r="244" spans="1:10" x14ac:dyDescent="0.2">
      <c r="A244" s="18" t="s">
        <v>8</v>
      </c>
      <c r="B244" s="15"/>
      <c r="C244" s="15"/>
      <c r="D244" s="15">
        <v>5</v>
      </c>
      <c r="E244" s="15"/>
      <c r="F244" s="15"/>
      <c r="G244" s="15">
        <v>11</v>
      </c>
      <c r="H244" s="15"/>
      <c r="I244" s="27">
        <f>SUM(B244:H244)</f>
        <v>16</v>
      </c>
    </row>
    <row r="245" spans="1:10" x14ac:dyDescent="0.2">
      <c r="A245" s="32" t="s">
        <v>9</v>
      </c>
      <c r="B245" s="33"/>
      <c r="C245" s="33"/>
      <c r="D245" s="33"/>
      <c r="E245" s="33"/>
      <c r="F245" s="33"/>
      <c r="G245" s="33"/>
      <c r="H245" s="33"/>
      <c r="I245" s="26"/>
      <c r="J245" s="36">
        <f>SUM(B245:H245)</f>
        <v>0</v>
      </c>
    </row>
    <row r="246" spans="1:10" x14ac:dyDescent="0.2">
      <c r="A246" s="18" t="s">
        <v>48</v>
      </c>
      <c r="B246" s="15">
        <v>15</v>
      </c>
      <c r="C246" s="15">
        <v>38</v>
      </c>
      <c r="D246" s="15"/>
      <c r="E246" s="15"/>
      <c r="F246" s="15">
        <v>26.5</v>
      </c>
      <c r="G246" s="15"/>
      <c r="H246" s="15"/>
      <c r="I246" s="27">
        <f>SUM(B246:H246)</f>
        <v>79.5</v>
      </c>
    </row>
    <row r="247" spans="1:10" x14ac:dyDescent="0.2">
      <c r="A247" s="32" t="s">
        <v>49</v>
      </c>
      <c r="B247" s="33"/>
      <c r="C247" s="33"/>
      <c r="D247" s="33"/>
      <c r="E247" s="33"/>
      <c r="F247" s="33"/>
      <c r="G247" s="33"/>
      <c r="H247" s="33"/>
      <c r="I247" s="26"/>
      <c r="J247" s="36">
        <f>SUM(B247:H247)</f>
        <v>0</v>
      </c>
    </row>
    <row r="248" spans="1:10" x14ac:dyDescent="0.2">
      <c r="A248" s="20" t="s">
        <v>11</v>
      </c>
      <c r="B248" s="6"/>
      <c r="C248" s="6"/>
      <c r="D248" s="6"/>
      <c r="E248" s="6"/>
      <c r="F248" s="6"/>
      <c r="G248" s="6"/>
      <c r="H248" s="6"/>
      <c r="I248" s="30"/>
    </row>
    <row r="249" spans="1:10" x14ac:dyDescent="0.2">
      <c r="A249" s="19" t="s">
        <v>41</v>
      </c>
      <c r="B249" s="6" t="s">
        <v>42</v>
      </c>
      <c r="C249" s="6" t="s">
        <v>44</v>
      </c>
      <c r="D249" s="6" t="s">
        <v>42</v>
      </c>
      <c r="E249" s="6"/>
      <c r="F249" s="6" t="s">
        <v>44</v>
      </c>
      <c r="G249" s="6" t="s">
        <v>43</v>
      </c>
      <c r="H249" s="6"/>
      <c r="I249" s="30"/>
    </row>
    <row r="250" spans="1:10" x14ac:dyDescent="0.2">
      <c r="A250" s="24" t="s">
        <v>13</v>
      </c>
      <c r="B250" s="7"/>
      <c r="C250" s="7"/>
      <c r="D250" s="7"/>
      <c r="E250" s="7"/>
      <c r="F250" s="7"/>
      <c r="G250" s="7"/>
      <c r="H250" s="7"/>
      <c r="I250" s="31"/>
    </row>
    <row r="251" spans="1:10" x14ac:dyDescent="0.2">
      <c r="A251" s="1"/>
      <c r="J251" s="37"/>
    </row>
    <row r="252" spans="1:10" x14ac:dyDescent="0.2">
      <c r="A252" s="16" t="s">
        <v>40</v>
      </c>
      <c r="B252" s="14">
        <v>20</v>
      </c>
      <c r="C252" s="14">
        <v>19</v>
      </c>
      <c r="D252" s="14">
        <v>18</v>
      </c>
      <c r="E252" s="14">
        <v>17</v>
      </c>
      <c r="F252" s="14">
        <v>16</v>
      </c>
      <c r="G252" s="14">
        <v>15</v>
      </c>
      <c r="H252" s="14">
        <v>14</v>
      </c>
      <c r="I252" s="29"/>
      <c r="J252" s="5"/>
    </row>
    <row r="253" spans="1:10" x14ac:dyDescent="0.2">
      <c r="A253" s="23" t="s">
        <v>38</v>
      </c>
      <c r="B253" s="9">
        <v>45579</v>
      </c>
      <c r="C253" s="9">
        <v>45580</v>
      </c>
      <c r="D253" s="9">
        <v>45581</v>
      </c>
      <c r="E253" s="9">
        <v>45582</v>
      </c>
      <c r="F253" s="9">
        <v>45583</v>
      </c>
      <c r="G253" s="9">
        <v>45584</v>
      </c>
      <c r="H253" s="9">
        <v>45585</v>
      </c>
      <c r="I253" s="30"/>
    </row>
    <row r="254" spans="1:10" x14ac:dyDescent="0.2">
      <c r="A254" s="18" t="s">
        <v>8</v>
      </c>
      <c r="B254" s="15"/>
      <c r="C254" s="15"/>
      <c r="D254" s="15"/>
      <c r="E254" s="15"/>
      <c r="F254" s="15">
        <v>3.2</v>
      </c>
      <c r="G254" s="15">
        <v>16</v>
      </c>
      <c r="H254" s="15"/>
      <c r="I254" s="27">
        <f>SUM(B254:H254)</f>
        <v>19.2</v>
      </c>
    </row>
    <row r="255" spans="1:10" x14ac:dyDescent="0.2">
      <c r="A255" s="20" t="s">
        <v>9</v>
      </c>
      <c r="B255" s="6"/>
      <c r="C255" s="6"/>
      <c r="D255" s="6"/>
      <c r="E255" s="6"/>
      <c r="F255" s="6"/>
      <c r="G255" s="6"/>
      <c r="H255" s="6"/>
      <c r="I255" s="26"/>
      <c r="J255" s="36">
        <f>SUM(B255:H255)</f>
        <v>0</v>
      </c>
    </row>
    <row r="256" spans="1:10" x14ac:dyDescent="0.2">
      <c r="A256" s="18" t="s">
        <v>48</v>
      </c>
      <c r="B256" s="15">
        <v>15</v>
      </c>
      <c r="C256" s="15">
        <v>21</v>
      </c>
      <c r="D256" s="15">
        <v>25</v>
      </c>
      <c r="E256" s="15"/>
      <c r="F256" s="15"/>
      <c r="G256" s="15"/>
      <c r="H256" s="15"/>
      <c r="I256" s="27">
        <f>SUM(B256:H256)</f>
        <v>61</v>
      </c>
    </row>
    <row r="257" spans="1:10" x14ac:dyDescent="0.2">
      <c r="A257" s="32" t="s">
        <v>49</v>
      </c>
      <c r="B257" s="33"/>
      <c r="C257" s="33"/>
      <c r="D257" s="33"/>
      <c r="E257" s="33"/>
      <c r="F257" s="33"/>
      <c r="G257" s="33"/>
      <c r="H257" s="33"/>
      <c r="I257" s="26"/>
      <c r="J257" s="36">
        <f>SUM(B257:H257)</f>
        <v>0</v>
      </c>
    </row>
    <row r="258" spans="1:10" x14ac:dyDescent="0.2">
      <c r="A258" s="20" t="s">
        <v>11</v>
      </c>
      <c r="B258" s="6"/>
      <c r="C258" s="6"/>
      <c r="D258" s="6"/>
      <c r="E258" s="6"/>
      <c r="F258" s="6"/>
      <c r="G258" s="6"/>
      <c r="H258" s="6"/>
      <c r="I258" s="30"/>
    </row>
    <row r="259" spans="1:10" x14ac:dyDescent="0.2">
      <c r="A259" s="19" t="s">
        <v>41</v>
      </c>
      <c r="B259" s="6" t="s">
        <v>42</v>
      </c>
      <c r="C259" s="6" t="s">
        <v>44</v>
      </c>
      <c r="D259" s="6" t="s">
        <v>42</v>
      </c>
      <c r="E259" s="6"/>
      <c r="F259" s="6" t="s">
        <v>42</v>
      </c>
      <c r="G259" s="6" t="s">
        <v>43</v>
      </c>
      <c r="H259" s="6"/>
      <c r="I259" s="30"/>
    </row>
    <row r="260" spans="1:10" x14ac:dyDescent="0.2">
      <c r="A260" s="24" t="s">
        <v>13</v>
      </c>
      <c r="B260" s="7"/>
      <c r="C260" s="7"/>
      <c r="D260" s="7"/>
      <c r="E260" s="7"/>
      <c r="F260" s="7"/>
      <c r="G260" s="7"/>
      <c r="H260" s="7"/>
      <c r="I260" s="31"/>
    </row>
    <row r="261" spans="1:10" x14ac:dyDescent="0.2">
      <c r="A261" s="1"/>
      <c r="J261" s="37"/>
    </row>
    <row r="262" spans="1:10" x14ac:dyDescent="0.2">
      <c r="A262" s="16" t="s">
        <v>40</v>
      </c>
      <c r="B262" s="14">
        <v>13</v>
      </c>
      <c r="C262" s="14">
        <v>12</v>
      </c>
      <c r="D262" s="14">
        <v>11</v>
      </c>
      <c r="E262" s="14">
        <v>10</v>
      </c>
      <c r="F262" s="14">
        <v>9</v>
      </c>
      <c r="G262" s="14">
        <v>8</v>
      </c>
      <c r="H262" s="14">
        <v>7</v>
      </c>
      <c r="I262" s="29"/>
      <c r="J262" s="5"/>
    </row>
    <row r="263" spans="1:10" x14ac:dyDescent="0.2">
      <c r="A263" s="23" t="s">
        <v>39</v>
      </c>
      <c r="B263" s="9">
        <v>45586</v>
      </c>
      <c r="C263" s="9">
        <v>45587</v>
      </c>
      <c r="D263" s="9">
        <v>45588</v>
      </c>
      <c r="E263" s="9">
        <v>45589</v>
      </c>
      <c r="F263" s="9">
        <v>45590</v>
      </c>
      <c r="G263" s="9">
        <v>45591</v>
      </c>
      <c r="H263" s="9">
        <v>45592</v>
      </c>
      <c r="I263" s="30"/>
    </row>
    <row r="264" spans="1:10" x14ac:dyDescent="0.2">
      <c r="A264" s="18" t="s">
        <v>8</v>
      </c>
      <c r="B264" s="15">
        <v>6</v>
      </c>
      <c r="C264" s="15">
        <v>10</v>
      </c>
      <c r="D264" s="15"/>
      <c r="E264" s="15">
        <v>6</v>
      </c>
      <c r="F264" s="15"/>
      <c r="G264" s="15">
        <v>12</v>
      </c>
      <c r="H264" s="15"/>
      <c r="I264" s="27">
        <f>SUM(B264:H264)</f>
        <v>34</v>
      </c>
    </row>
    <row r="265" spans="1:10" x14ac:dyDescent="0.2">
      <c r="A265" s="32" t="s">
        <v>9</v>
      </c>
      <c r="B265" s="33"/>
      <c r="C265" s="33"/>
      <c r="D265" s="33"/>
      <c r="E265" s="33"/>
      <c r="F265" s="33"/>
      <c r="G265" s="33"/>
      <c r="H265" s="33"/>
      <c r="I265" s="26"/>
      <c r="J265" s="36">
        <f>SUM(B265:H265)</f>
        <v>0</v>
      </c>
    </row>
    <row r="266" spans="1:10" x14ac:dyDescent="0.2">
      <c r="A266" s="18" t="s">
        <v>48</v>
      </c>
      <c r="B266" s="15"/>
      <c r="C266" s="15"/>
      <c r="D266" s="15"/>
      <c r="E266" s="15"/>
      <c r="F266" s="15"/>
      <c r="G266" s="15"/>
      <c r="H266" s="15"/>
      <c r="I266" s="27">
        <f>SUM(B266:H266)</f>
        <v>0</v>
      </c>
    </row>
    <row r="267" spans="1:10" x14ac:dyDescent="0.2">
      <c r="A267" s="32" t="s">
        <v>49</v>
      </c>
      <c r="B267" s="33"/>
      <c r="C267" s="33"/>
      <c r="D267" s="33"/>
      <c r="E267" s="33"/>
      <c r="F267" s="33"/>
      <c r="G267" s="33"/>
      <c r="H267" s="33"/>
      <c r="I267" s="26"/>
      <c r="J267" s="36">
        <f>SUM(B267:H267)</f>
        <v>0</v>
      </c>
    </row>
    <row r="268" spans="1:10" x14ac:dyDescent="0.2">
      <c r="A268" s="20" t="s">
        <v>11</v>
      </c>
      <c r="C268" s="6"/>
      <c r="D268" s="6"/>
      <c r="E268" s="6"/>
      <c r="F268" s="6"/>
      <c r="G268" s="6"/>
      <c r="H268" s="6"/>
      <c r="I268" s="30"/>
    </row>
    <row r="269" spans="1:10" x14ac:dyDescent="0.2">
      <c r="A269" s="19" t="s">
        <v>41</v>
      </c>
      <c r="B269" s="6" t="s">
        <v>42</v>
      </c>
      <c r="C269" s="6" t="s">
        <v>46</v>
      </c>
      <c r="D269" s="6"/>
      <c r="E269" s="6" t="s">
        <v>42</v>
      </c>
      <c r="F269" s="6"/>
      <c r="G269" s="6" t="s">
        <v>43</v>
      </c>
      <c r="H269" s="6"/>
      <c r="I269" s="30"/>
    </row>
    <row r="270" spans="1:10" x14ac:dyDescent="0.2">
      <c r="A270" s="24" t="s">
        <v>13</v>
      </c>
      <c r="B270" s="7"/>
      <c r="C270" s="7"/>
      <c r="D270" s="7"/>
      <c r="E270" s="7"/>
      <c r="F270" s="7"/>
      <c r="G270" s="7"/>
      <c r="H270" s="7"/>
      <c r="I270" s="31"/>
    </row>
    <row r="271" spans="1:10" x14ac:dyDescent="0.2">
      <c r="J271" s="5"/>
    </row>
    <row r="272" spans="1:10" x14ac:dyDescent="0.2">
      <c r="A272" s="16" t="s">
        <v>40</v>
      </c>
      <c r="B272" s="14">
        <v>6</v>
      </c>
      <c r="C272" s="14">
        <v>5</v>
      </c>
      <c r="D272" s="14">
        <v>4</v>
      </c>
      <c r="E272" s="14">
        <v>3</v>
      </c>
      <c r="F272" s="14">
        <v>2</v>
      </c>
      <c r="G272" s="14">
        <v>1</v>
      </c>
      <c r="H272" s="14">
        <v>0</v>
      </c>
      <c r="I272" s="29"/>
      <c r="J272" s="5"/>
    </row>
    <row r="273" spans="1:10" x14ac:dyDescent="0.2">
      <c r="A273" s="23" t="s">
        <v>52</v>
      </c>
      <c r="B273" s="9">
        <v>45593</v>
      </c>
      <c r="C273" s="9">
        <v>45594</v>
      </c>
      <c r="D273" s="9">
        <v>45595</v>
      </c>
      <c r="E273" s="9">
        <v>45596</v>
      </c>
      <c r="F273" s="9">
        <v>45597</v>
      </c>
      <c r="G273" s="9">
        <v>45598</v>
      </c>
      <c r="H273" s="9">
        <v>45599</v>
      </c>
      <c r="I273" s="30"/>
    </row>
    <row r="274" spans="1:10" x14ac:dyDescent="0.2">
      <c r="A274" s="18" t="s">
        <v>8</v>
      </c>
      <c r="B274" s="15">
        <v>6</v>
      </c>
      <c r="C274" s="15">
        <v>10</v>
      </c>
      <c r="D274" s="15"/>
      <c r="E274" s="15">
        <v>5</v>
      </c>
      <c r="F274" s="15"/>
      <c r="G274" s="15"/>
      <c r="H274" s="15"/>
      <c r="I274" s="27">
        <f>SUM(B274:H274)</f>
        <v>21</v>
      </c>
    </row>
    <row r="275" spans="1:10" x14ac:dyDescent="0.2">
      <c r="A275" s="32" t="s">
        <v>9</v>
      </c>
      <c r="B275" s="33"/>
      <c r="C275" s="33"/>
      <c r="D275" s="33"/>
      <c r="E275" s="33"/>
      <c r="F275" s="33"/>
      <c r="G275" s="33"/>
      <c r="H275" s="33"/>
      <c r="I275" s="26"/>
      <c r="J275" s="36">
        <f>SUM(B275:H275)</f>
        <v>0</v>
      </c>
    </row>
    <row r="276" spans="1:10" x14ac:dyDescent="0.2">
      <c r="A276" s="18" t="s">
        <v>48</v>
      </c>
      <c r="B276" s="15"/>
      <c r="C276" s="15"/>
      <c r="D276" s="15"/>
      <c r="E276" s="15"/>
      <c r="F276" s="15"/>
      <c r="G276" s="15"/>
      <c r="H276" s="15"/>
      <c r="I276" s="27">
        <f>SUM(B276:H276)</f>
        <v>0</v>
      </c>
    </row>
    <row r="277" spans="1:10" x14ac:dyDescent="0.2">
      <c r="A277" s="32" t="s">
        <v>49</v>
      </c>
      <c r="B277" s="33"/>
      <c r="C277" s="33"/>
      <c r="D277" s="33"/>
      <c r="E277" s="33"/>
      <c r="F277" s="33"/>
      <c r="G277" s="33"/>
      <c r="H277" s="33"/>
      <c r="I277" s="26"/>
      <c r="J277" s="36">
        <f>SUM(B277:H277)</f>
        <v>0</v>
      </c>
    </row>
    <row r="278" spans="1:10" x14ac:dyDescent="0.2">
      <c r="A278" s="20" t="s">
        <v>11</v>
      </c>
      <c r="B278" s="6"/>
      <c r="C278" s="6"/>
      <c r="D278" s="6"/>
      <c r="E278" s="6"/>
      <c r="F278" s="6"/>
      <c r="G278" s="6"/>
      <c r="H278" s="6"/>
      <c r="I278" s="30"/>
    </row>
    <row r="279" spans="1:10" x14ac:dyDescent="0.2">
      <c r="A279" s="19" t="s">
        <v>41</v>
      </c>
      <c r="B279" s="6" t="s">
        <v>42</v>
      </c>
      <c r="C279" s="6" t="s">
        <v>46</v>
      </c>
      <c r="D279" s="6"/>
      <c r="E279" s="6" t="s">
        <v>42</v>
      </c>
      <c r="F279" s="6"/>
      <c r="G279" s="6"/>
      <c r="H279" s="6"/>
      <c r="I279" s="30"/>
    </row>
    <row r="280" spans="1:10" x14ac:dyDescent="0.2">
      <c r="A280" s="24" t="s">
        <v>13</v>
      </c>
      <c r="B280" s="7"/>
      <c r="C280" s="7"/>
      <c r="D280" s="7"/>
      <c r="E280" s="7"/>
      <c r="F280" s="7"/>
      <c r="G280" s="7"/>
      <c r="H280" s="7"/>
      <c r="I280" s="31"/>
      <c r="J280" s="4"/>
    </row>
  </sheetData>
  <dataValidations count="1">
    <dataValidation type="list" allowBlank="1" showInputMessage="1" showErrorMessage="1" sqref="B269:H269 B239:H239 B249:H249 B229:H229 B219:H219 B209:H209 B189:H189 B199:H199 B179:H179 B89:H89 B169:H169 B159:H159 B149:H149 B139:H139 B129:H129 B119:H119 B109:H109 B99:H99 B69:H69 B79:H79 B9:H9 B59:H59 B49:H49 B39:H39 B29:H29 B19:H19 B259:H259 B279:H279" xr:uid="{749B9B0B-4853-DB4A-9CB1-AFEF89476828}">
      <formula1>"Recovery, Speed:Intervals, Long Run, Speed:Tempo, Speed:Fartlek, Speed:Hill,"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95E4B-8FB9-B24F-8F49-3C6FC06911B0}">
  <dimension ref="A1:L29"/>
  <sheetViews>
    <sheetView workbookViewId="0">
      <selection activeCell="K44" sqref="K44"/>
    </sheetView>
  </sheetViews>
  <sheetFormatPr baseColWidth="10" defaultRowHeight="16" x14ac:dyDescent="0.2"/>
  <cols>
    <col min="2" max="2" width="18.6640625" customWidth="1"/>
    <col min="3" max="3" width="16.5" customWidth="1"/>
    <col min="5" max="5" width="16.83203125" customWidth="1"/>
    <col min="6" max="6" width="18.1640625" customWidth="1"/>
    <col min="7" max="8" width="19.33203125" customWidth="1"/>
    <col min="9" max="9" width="16.33203125" customWidth="1"/>
  </cols>
  <sheetData>
    <row r="1" spans="1:12" x14ac:dyDescent="0.2">
      <c r="A1" s="1" t="s">
        <v>54</v>
      </c>
      <c r="B1" s="1" t="s">
        <v>53</v>
      </c>
      <c r="C1" s="1" t="s">
        <v>55</v>
      </c>
      <c r="D1" s="1" t="s">
        <v>56</v>
      </c>
      <c r="E1" s="1" t="s">
        <v>57</v>
      </c>
      <c r="F1" s="1" t="s">
        <v>67</v>
      </c>
      <c r="G1" s="1" t="s">
        <v>68</v>
      </c>
      <c r="H1" s="1"/>
      <c r="I1" s="1"/>
      <c r="J1" s="1"/>
      <c r="K1" s="1"/>
      <c r="L1" s="1"/>
    </row>
    <row r="2" spans="1:12" x14ac:dyDescent="0.2">
      <c r="A2">
        <v>27</v>
      </c>
      <c r="B2" s="2">
        <f>'Training Plan'!B3</f>
        <v>45404</v>
      </c>
      <c r="C2">
        <f>'Training Plan'!J5</f>
        <v>0</v>
      </c>
      <c r="D2">
        <f>'Training Plan'!J7</f>
        <v>0</v>
      </c>
      <c r="E2" t="e">
        <f>D2/C2</f>
        <v>#DIV/0!</v>
      </c>
      <c r="F2">
        <f>SUM($C$2:C2)</f>
        <v>0</v>
      </c>
      <c r="G2">
        <f>SUM($D$2:D2)</f>
        <v>0</v>
      </c>
      <c r="J2" s="38"/>
      <c r="K2" s="38"/>
    </row>
    <row r="3" spans="1:12" x14ac:dyDescent="0.2">
      <c r="A3">
        <v>26</v>
      </c>
      <c r="B3" s="2">
        <f>B2+7</f>
        <v>45411</v>
      </c>
      <c r="C3">
        <f>'Training Plan'!J15</f>
        <v>0</v>
      </c>
      <c r="D3">
        <f>'Training Plan'!J17</f>
        <v>0</v>
      </c>
      <c r="E3" t="e">
        <f t="shared" ref="E3:E29" si="0">D3/C3</f>
        <v>#DIV/0!</v>
      </c>
      <c r="F3">
        <f>SUM($C$2:C3)</f>
        <v>0</v>
      </c>
      <c r="G3">
        <f>SUM($D$2:D3)</f>
        <v>0</v>
      </c>
      <c r="J3" s="38"/>
      <c r="K3" s="38"/>
    </row>
    <row r="4" spans="1:12" x14ac:dyDescent="0.2">
      <c r="A4">
        <v>25</v>
      </c>
      <c r="B4" s="2">
        <f t="shared" ref="B4:B29" si="1">B3+7</f>
        <v>45418</v>
      </c>
      <c r="C4">
        <f>'Training Plan'!J25</f>
        <v>0</v>
      </c>
      <c r="D4">
        <f>'Training Plan'!J27</f>
        <v>0</v>
      </c>
      <c r="E4" t="e">
        <f t="shared" si="0"/>
        <v>#DIV/0!</v>
      </c>
      <c r="F4">
        <f>SUM($C$2:C4)</f>
        <v>0</v>
      </c>
      <c r="G4">
        <f>SUM($D$2:D4)</f>
        <v>0</v>
      </c>
      <c r="J4" s="38"/>
      <c r="K4" s="38"/>
    </row>
    <row r="5" spans="1:12" x14ac:dyDescent="0.2">
      <c r="A5">
        <v>24</v>
      </c>
      <c r="B5" s="2">
        <f t="shared" si="1"/>
        <v>45425</v>
      </c>
      <c r="C5">
        <f>'Training Plan'!J35</f>
        <v>0</v>
      </c>
      <c r="D5">
        <f>'Training Plan'!J37</f>
        <v>0</v>
      </c>
      <c r="E5" t="e">
        <f t="shared" si="0"/>
        <v>#DIV/0!</v>
      </c>
      <c r="F5">
        <f>SUM($C$2:C5)</f>
        <v>0</v>
      </c>
      <c r="G5">
        <f>SUM($D$2:D5)</f>
        <v>0</v>
      </c>
      <c r="J5" s="38"/>
      <c r="K5" s="38"/>
    </row>
    <row r="6" spans="1:12" x14ac:dyDescent="0.2">
      <c r="A6">
        <v>23</v>
      </c>
      <c r="B6" s="2">
        <f t="shared" si="1"/>
        <v>45432</v>
      </c>
      <c r="C6">
        <f>'Training Plan'!J45</f>
        <v>0</v>
      </c>
      <c r="D6">
        <f>'Training Plan'!J47</f>
        <v>0</v>
      </c>
      <c r="E6" t="e">
        <f t="shared" si="0"/>
        <v>#DIV/0!</v>
      </c>
      <c r="F6">
        <f>SUM($C$2:C6)</f>
        <v>0</v>
      </c>
      <c r="G6">
        <f>SUM($D$2:D6)</f>
        <v>0</v>
      </c>
      <c r="J6" s="38"/>
      <c r="K6" s="38"/>
    </row>
    <row r="7" spans="1:12" x14ac:dyDescent="0.2">
      <c r="A7">
        <v>22</v>
      </c>
      <c r="B7" s="2">
        <f t="shared" si="1"/>
        <v>45439</v>
      </c>
      <c r="C7">
        <f>'Training Plan'!J55</f>
        <v>0</v>
      </c>
      <c r="D7">
        <f>'Training Plan'!J57</f>
        <v>0</v>
      </c>
      <c r="E7" t="e">
        <f t="shared" si="0"/>
        <v>#DIV/0!</v>
      </c>
      <c r="F7">
        <f>SUM($C$2:C7)</f>
        <v>0</v>
      </c>
      <c r="G7">
        <f>SUM($D$2:D7)</f>
        <v>0</v>
      </c>
      <c r="J7" s="38"/>
      <c r="K7" s="38"/>
    </row>
    <row r="8" spans="1:12" x14ac:dyDescent="0.2">
      <c r="A8">
        <v>21</v>
      </c>
      <c r="B8" s="2">
        <f t="shared" si="1"/>
        <v>45446</v>
      </c>
      <c r="C8">
        <f>'Training Plan'!J65</f>
        <v>0</v>
      </c>
      <c r="D8">
        <f>'Training Plan'!J67</f>
        <v>0</v>
      </c>
      <c r="E8" t="e">
        <f t="shared" si="0"/>
        <v>#DIV/0!</v>
      </c>
      <c r="F8">
        <f>SUM($C$2:C8)</f>
        <v>0</v>
      </c>
      <c r="G8">
        <f>SUM($D$2:D8)</f>
        <v>0</v>
      </c>
      <c r="J8" s="38"/>
      <c r="K8" s="38"/>
    </row>
    <row r="9" spans="1:12" x14ac:dyDescent="0.2">
      <c r="A9">
        <v>20</v>
      </c>
      <c r="B9" s="2">
        <f t="shared" si="1"/>
        <v>45453</v>
      </c>
      <c r="C9">
        <f>'Training Plan'!J75</f>
        <v>0</v>
      </c>
      <c r="D9">
        <f>'Training Plan'!J77</f>
        <v>0</v>
      </c>
      <c r="E9" t="e">
        <f t="shared" si="0"/>
        <v>#DIV/0!</v>
      </c>
      <c r="F9">
        <f>SUM($C$2:C9)</f>
        <v>0</v>
      </c>
      <c r="G9">
        <f>SUM($D$2:D9)</f>
        <v>0</v>
      </c>
      <c r="J9" s="38"/>
      <c r="K9" s="38"/>
    </row>
    <row r="10" spans="1:12" x14ac:dyDescent="0.2">
      <c r="A10">
        <v>19</v>
      </c>
      <c r="B10" s="2">
        <f t="shared" si="1"/>
        <v>45460</v>
      </c>
      <c r="C10">
        <f>'Training Plan'!J85</f>
        <v>0</v>
      </c>
      <c r="D10">
        <f>'Training Plan'!J87</f>
        <v>0</v>
      </c>
      <c r="E10" t="e">
        <f t="shared" si="0"/>
        <v>#DIV/0!</v>
      </c>
      <c r="F10">
        <f>SUM($C$2:C10)</f>
        <v>0</v>
      </c>
      <c r="G10">
        <f>SUM($D$2:D10)</f>
        <v>0</v>
      </c>
    </row>
    <row r="11" spans="1:12" x14ac:dyDescent="0.2">
      <c r="A11">
        <v>18</v>
      </c>
      <c r="B11" s="2">
        <f t="shared" si="1"/>
        <v>45467</v>
      </c>
      <c r="C11">
        <f>'Training Plan'!J95</f>
        <v>0</v>
      </c>
      <c r="D11">
        <f>'Training Plan'!J97</f>
        <v>0</v>
      </c>
      <c r="E11" t="e">
        <f t="shared" si="0"/>
        <v>#DIV/0!</v>
      </c>
      <c r="F11">
        <f>SUM($C$2:C11)</f>
        <v>0</v>
      </c>
      <c r="G11">
        <f>SUM($D$2:D11)</f>
        <v>0</v>
      </c>
      <c r="I11" s="1" t="s">
        <v>65</v>
      </c>
      <c r="J11" s="1" t="s">
        <v>66</v>
      </c>
    </row>
    <row r="12" spans="1:12" x14ac:dyDescent="0.2">
      <c r="A12">
        <v>17</v>
      </c>
      <c r="B12" s="2">
        <f t="shared" si="1"/>
        <v>45474</v>
      </c>
      <c r="C12">
        <f>'Training Plan'!J105</f>
        <v>0</v>
      </c>
      <c r="D12">
        <f>'Training Plan'!J107</f>
        <v>0</v>
      </c>
      <c r="E12" t="e">
        <f t="shared" si="0"/>
        <v>#DIV/0!</v>
      </c>
      <c r="F12">
        <f>SUM($C$2:C12)</f>
        <v>0</v>
      </c>
      <c r="G12">
        <f>SUM($D$2:D12)</f>
        <v>0</v>
      </c>
      <c r="I12" t="s">
        <v>42</v>
      </c>
      <c r="J12">
        <f>COUNTIF('Training Plan'!B2:H279, "Recovery")</f>
        <v>57</v>
      </c>
    </row>
    <row r="13" spans="1:12" x14ac:dyDescent="0.2">
      <c r="A13">
        <v>16</v>
      </c>
      <c r="B13" s="2">
        <f t="shared" si="1"/>
        <v>45481</v>
      </c>
      <c r="C13">
        <f>'Training Plan'!J115</f>
        <v>0</v>
      </c>
      <c r="D13">
        <f>'Training Plan'!J117</f>
        <v>0</v>
      </c>
      <c r="E13" t="e">
        <f t="shared" si="0"/>
        <v>#DIV/0!</v>
      </c>
      <c r="F13">
        <f>SUM($C$2:C13)</f>
        <v>0</v>
      </c>
      <c r="G13">
        <f>SUM($D$2:D13)</f>
        <v>0</v>
      </c>
      <c r="I13" t="s">
        <v>44</v>
      </c>
      <c r="J13">
        <f>COUNTIF('Training Plan'!B2:H279, "Speed:Intervals")</f>
        <v>29</v>
      </c>
    </row>
    <row r="14" spans="1:12" x14ac:dyDescent="0.2">
      <c r="A14">
        <v>15</v>
      </c>
      <c r="B14" s="2">
        <f t="shared" si="1"/>
        <v>45488</v>
      </c>
      <c r="C14">
        <f>'Training Plan'!J125</f>
        <v>0</v>
      </c>
      <c r="D14">
        <f>'Training Plan'!J127</f>
        <v>0</v>
      </c>
      <c r="E14" t="e">
        <f t="shared" si="0"/>
        <v>#DIV/0!</v>
      </c>
      <c r="F14">
        <f>SUM($C$2:C14)</f>
        <v>0</v>
      </c>
      <c r="G14">
        <f>SUM($D$2:D14)</f>
        <v>0</v>
      </c>
      <c r="I14" t="s">
        <v>46</v>
      </c>
      <c r="J14">
        <f>COUNTIF('Training Plan'!B2:H279, "Speed:Tempo")</f>
        <v>10</v>
      </c>
    </row>
    <row r="15" spans="1:12" x14ac:dyDescent="0.2">
      <c r="A15">
        <v>14</v>
      </c>
      <c r="B15" s="2">
        <f t="shared" si="1"/>
        <v>45495</v>
      </c>
      <c r="C15">
        <f>'Training Plan'!J135</f>
        <v>0</v>
      </c>
      <c r="D15">
        <f>'Training Plan'!J137</f>
        <v>0</v>
      </c>
      <c r="E15" t="e">
        <f t="shared" si="0"/>
        <v>#DIV/0!</v>
      </c>
      <c r="F15">
        <f>SUM($C$2:C15)</f>
        <v>0</v>
      </c>
      <c r="G15">
        <f>SUM($D$2:D15)</f>
        <v>0</v>
      </c>
      <c r="I15" t="s">
        <v>45</v>
      </c>
      <c r="J15">
        <f>COUNTIF('Training Plan'!B2:H279, "Speed:Fartlek")</f>
        <v>5</v>
      </c>
    </row>
    <row r="16" spans="1:12" x14ac:dyDescent="0.2">
      <c r="A16">
        <v>13</v>
      </c>
      <c r="B16" s="2">
        <f t="shared" si="1"/>
        <v>45502</v>
      </c>
      <c r="C16">
        <f>'Training Plan'!J145</f>
        <v>0</v>
      </c>
      <c r="D16">
        <f>'Training Plan'!J147</f>
        <v>0</v>
      </c>
      <c r="E16" t="e">
        <f t="shared" si="0"/>
        <v>#DIV/0!</v>
      </c>
      <c r="F16">
        <f>SUM($C$2:C16)</f>
        <v>0</v>
      </c>
      <c r="G16">
        <f>SUM($D$2:D16)</f>
        <v>0</v>
      </c>
      <c r="I16" t="s">
        <v>47</v>
      </c>
      <c r="J16">
        <f>COUNTIF('Training Plan'!B2:H279, "Speed:Hill")</f>
        <v>3</v>
      </c>
    </row>
    <row r="17" spans="1:10" x14ac:dyDescent="0.2">
      <c r="A17">
        <v>12</v>
      </c>
      <c r="B17" s="2">
        <f t="shared" si="1"/>
        <v>45509</v>
      </c>
      <c r="C17">
        <f>'Training Plan'!J155</f>
        <v>0</v>
      </c>
      <c r="D17">
        <f>'Training Plan'!J157</f>
        <v>0</v>
      </c>
      <c r="E17" t="e">
        <f t="shared" si="0"/>
        <v>#DIV/0!</v>
      </c>
      <c r="F17">
        <f>SUM($C$2:C17)</f>
        <v>0</v>
      </c>
      <c r="G17">
        <f>SUM($D$2:D17)</f>
        <v>0</v>
      </c>
      <c r="I17" t="s">
        <v>43</v>
      </c>
      <c r="J17">
        <f>COUNTIF('Training Plan'!B2:H279, "Long Run")</f>
        <v>25</v>
      </c>
    </row>
    <row r="18" spans="1:10" x14ac:dyDescent="0.2">
      <c r="A18">
        <v>11</v>
      </c>
      <c r="B18" s="2">
        <f t="shared" si="1"/>
        <v>45516</v>
      </c>
      <c r="C18">
        <f>'Training Plan'!J165</f>
        <v>0</v>
      </c>
      <c r="D18">
        <f>'Training Plan'!J167</f>
        <v>0</v>
      </c>
      <c r="E18" t="e">
        <f t="shared" si="0"/>
        <v>#DIV/0!</v>
      </c>
      <c r="F18">
        <f>SUM($C$2:C18)</f>
        <v>0</v>
      </c>
      <c r="G18">
        <f>SUM($D$2:D18)</f>
        <v>0</v>
      </c>
    </row>
    <row r="19" spans="1:10" x14ac:dyDescent="0.2">
      <c r="A19">
        <v>10</v>
      </c>
      <c r="B19" s="2">
        <f t="shared" si="1"/>
        <v>45523</v>
      </c>
      <c r="C19">
        <f>'Training Plan'!J175</f>
        <v>0</v>
      </c>
      <c r="D19">
        <f>'Training Plan'!J177</f>
        <v>0</v>
      </c>
      <c r="E19" t="e">
        <f t="shared" si="0"/>
        <v>#DIV/0!</v>
      </c>
      <c r="F19">
        <f>SUM($C$2:C19)</f>
        <v>0</v>
      </c>
      <c r="G19">
        <f>SUM($D$2:D19)</f>
        <v>0</v>
      </c>
    </row>
    <row r="20" spans="1:10" x14ac:dyDescent="0.2">
      <c r="A20">
        <v>9</v>
      </c>
      <c r="B20" s="2">
        <f t="shared" si="1"/>
        <v>45530</v>
      </c>
      <c r="C20">
        <f>'Training Plan'!J185</f>
        <v>0</v>
      </c>
      <c r="D20">
        <f>'Training Plan'!J187</f>
        <v>0</v>
      </c>
      <c r="E20" t="e">
        <f t="shared" si="0"/>
        <v>#DIV/0!</v>
      </c>
      <c r="F20">
        <f>SUM($C$2:C20)</f>
        <v>0</v>
      </c>
      <c r="G20">
        <f>SUM($D$2:D20)</f>
        <v>0</v>
      </c>
    </row>
    <row r="21" spans="1:10" x14ac:dyDescent="0.2">
      <c r="A21">
        <v>8</v>
      </c>
      <c r="B21" s="2">
        <f t="shared" si="1"/>
        <v>45537</v>
      </c>
      <c r="C21">
        <f>'Training Plan'!J195</f>
        <v>0</v>
      </c>
      <c r="D21">
        <f>'Training Plan'!J197</f>
        <v>0</v>
      </c>
      <c r="E21" t="e">
        <f t="shared" si="0"/>
        <v>#DIV/0!</v>
      </c>
      <c r="F21">
        <f>SUM($C$2:C21)</f>
        <v>0</v>
      </c>
      <c r="G21">
        <f>SUM($D$2:D21)</f>
        <v>0</v>
      </c>
    </row>
    <row r="22" spans="1:10" x14ac:dyDescent="0.2">
      <c r="A22">
        <v>7</v>
      </c>
      <c r="B22" s="2">
        <f t="shared" si="1"/>
        <v>45544</v>
      </c>
      <c r="C22">
        <f>'Training Plan'!J205</f>
        <v>0</v>
      </c>
      <c r="D22">
        <f>'Training Plan'!J207</f>
        <v>0</v>
      </c>
      <c r="E22" t="e">
        <f t="shared" si="0"/>
        <v>#DIV/0!</v>
      </c>
      <c r="F22">
        <f>SUM($C$2:C22)</f>
        <v>0</v>
      </c>
      <c r="G22">
        <f>SUM($D$2:D22)</f>
        <v>0</v>
      </c>
    </row>
    <row r="23" spans="1:10" x14ac:dyDescent="0.2">
      <c r="A23">
        <v>6</v>
      </c>
      <c r="B23" s="2">
        <f t="shared" si="1"/>
        <v>45551</v>
      </c>
      <c r="C23">
        <f>'Training Plan'!J215</f>
        <v>0</v>
      </c>
      <c r="D23">
        <f>'Training Plan'!J217</f>
        <v>0</v>
      </c>
      <c r="E23" t="e">
        <f t="shared" si="0"/>
        <v>#DIV/0!</v>
      </c>
      <c r="F23">
        <f>SUM($C$2:C23)</f>
        <v>0</v>
      </c>
      <c r="G23">
        <f>SUM($D$2:D23)</f>
        <v>0</v>
      </c>
    </row>
    <row r="24" spans="1:10" x14ac:dyDescent="0.2">
      <c r="A24">
        <v>5</v>
      </c>
      <c r="B24" s="2">
        <f>B23+7</f>
        <v>45558</v>
      </c>
      <c r="C24">
        <f>'Training Plan'!J225</f>
        <v>0</v>
      </c>
      <c r="D24">
        <f>'Training Plan'!J227</f>
        <v>0</v>
      </c>
      <c r="E24" t="e">
        <f t="shared" si="0"/>
        <v>#DIV/0!</v>
      </c>
      <c r="F24">
        <f>SUM($C$2:C24)</f>
        <v>0</v>
      </c>
      <c r="G24">
        <f>SUM($D$2:D24)</f>
        <v>0</v>
      </c>
    </row>
    <row r="25" spans="1:10" x14ac:dyDescent="0.2">
      <c r="A25">
        <v>4</v>
      </c>
      <c r="B25" s="2">
        <f t="shared" si="1"/>
        <v>45565</v>
      </c>
      <c r="C25">
        <f>'Training Plan'!J235</f>
        <v>0</v>
      </c>
      <c r="D25">
        <f>'Training Plan'!J237</f>
        <v>0</v>
      </c>
      <c r="E25" t="e">
        <f t="shared" si="0"/>
        <v>#DIV/0!</v>
      </c>
      <c r="F25">
        <f>SUM($C$2:C25)</f>
        <v>0</v>
      </c>
      <c r="G25">
        <f>SUM($D$2:D25)</f>
        <v>0</v>
      </c>
    </row>
    <row r="26" spans="1:10" x14ac:dyDescent="0.2">
      <c r="A26">
        <v>3</v>
      </c>
      <c r="B26" s="2">
        <f t="shared" si="1"/>
        <v>45572</v>
      </c>
      <c r="C26">
        <f>'Training Plan'!J245</f>
        <v>0</v>
      </c>
      <c r="D26">
        <f>'Training Plan'!J247</f>
        <v>0</v>
      </c>
      <c r="E26" t="e">
        <f t="shared" si="0"/>
        <v>#DIV/0!</v>
      </c>
      <c r="F26">
        <f>SUM($C$2:C26)</f>
        <v>0</v>
      </c>
      <c r="G26">
        <f>SUM($D$2:D26)</f>
        <v>0</v>
      </c>
    </row>
    <row r="27" spans="1:10" x14ac:dyDescent="0.2">
      <c r="A27">
        <v>2</v>
      </c>
      <c r="B27" s="2">
        <f t="shared" si="1"/>
        <v>45579</v>
      </c>
      <c r="C27">
        <f>'Training Plan'!J255</f>
        <v>0</v>
      </c>
      <c r="D27">
        <f>'Training Plan'!J257</f>
        <v>0</v>
      </c>
      <c r="E27" t="e">
        <f t="shared" si="0"/>
        <v>#DIV/0!</v>
      </c>
      <c r="F27">
        <f>SUM($C$2:C27)</f>
        <v>0</v>
      </c>
      <c r="G27">
        <f>SUM($D$2:D27)</f>
        <v>0</v>
      </c>
    </row>
    <row r="28" spans="1:10" x14ac:dyDescent="0.2">
      <c r="A28">
        <v>1</v>
      </c>
      <c r="B28" s="2">
        <f t="shared" si="1"/>
        <v>45586</v>
      </c>
      <c r="C28">
        <f>'Training Plan'!J265</f>
        <v>0</v>
      </c>
      <c r="D28">
        <f>'Training Plan'!J267</f>
        <v>0</v>
      </c>
      <c r="E28" t="e">
        <f t="shared" si="0"/>
        <v>#DIV/0!</v>
      </c>
      <c r="F28">
        <f>SUM($C$2:C28)</f>
        <v>0</v>
      </c>
      <c r="G28">
        <f>SUM($D$2:D28)</f>
        <v>0</v>
      </c>
    </row>
    <row r="29" spans="1:10" x14ac:dyDescent="0.2">
      <c r="A29">
        <v>0</v>
      </c>
      <c r="B29" s="2">
        <f t="shared" si="1"/>
        <v>45593</v>
      </c>
      <c r="C29">
        <f>'Training Plan'!J275</f>
        <v>0</v>
      </c>
      <c r="D29">
        <f>'Training Plan'!J277</f>
        <v>0</v>
      </c>
      <c r="E29" t="e">
        <f t="shared" si="0"/>
        <v>#DIV/0!</v>
      </c>
      <c r="F29">
        <f>SUM($C$2:C29)</f>
        <v>0</v>
      </c>
      <c r="G29">
        <f>SUM($D$2:D29)</f>
        <v>0</v>
      </c>
    </row>
  </sheetData>
  <phoneticPr fontId="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433E6-1FD0-E949-8258-30A886E0972D}">
  <dimension ref="A1:E20"/>
  <sheetViews>
    <sheetView zoomScale="125" workbookViewId="0">
      <selection activeCell="A24" sqref="A24"/>
    </sheetView>
  </sheetViews>
  <sheetFormatPr baseColWidth="10" defaultRowHeight="16" x14ac:dyDescent="0.2"/>
  <cols>
    <col min="1" max="1" width="26" customWidth="1"/>
    <col min="2" max="2" width="13.1640625" customWidth="1"/>
    <col min="3" max="3" width="19" customWidth="1"/>
    <col min="4" max="4" width="14.83203125" customWidth="1"/>
    <col min="5" max="5" width="16.33203125" customWidth="1"/>
  </cols>
  <sheetData>
    <row r="1" spans="1:5" x14ac:dyDescent="0.2">
      <c r="A1" s="1" t="s">
        <v>69</v>
      </c>
      <c r="B1" s="1" t="s">
        <v>0</v>
      </c>
      <c r="C1" s="1" t="s">
        <v>10</v>
      </c>
      <c r="D1" s="1" t="s">
        <v>57</v>
      </c>
    </row>
    <row r="2" spans="1:5" x14ac:dyDescent="0.2">
      <c r="A2" t="s">
        <v>58</v>
      </c>
      <c r="B2" s="38">
        <f>SUM('Weekly Tracking'!C2:C3)</f>
        <v>0</v>
      </c>
      <c r="C2" s="38">
        <f>SUM('Weekly Tracking'!D2:D3)</f>
        <v>0</v>
      </c>
      <c r="D2" t="e">
        <f>C2/B2</f>
        <v>#DIV/0!</v>
      </c>
    </row>
    <row r="3" spans="1:5" x14ac:dyDescent="0.2">
      <c r="A3" t="s">
        <v>59</v>
      </c>
      <c r="B3" s="38">
        <f>SUM('Weekly Tracking'!C4:C7)</f>
        <v>0</v>
      </c>
      <c r="C3" s="38">
        <f>SUM('Weekly Tracking'!D4:D7)</f>
        <v>0</v>
      </c>
      <c r="D3" t="e">
        <f t="shared" ref="D3:D8" si="0">C3/B3</f>
        <v>#DIV/0!</v>
      </c>
    </row>
    <row r="4" spans="1:5" x14ac:dyDescent="0.2">
      <c r="A4" t="s">
        <v>60</v>
      </c>
      <c r="B4" s="38">
        <f>SUM('Weekly Tracking'!C8:C11)</f>
        <v>0</v>
      </c>
      <c r="C4" s="38">
        <f>SUM('Weekly Tracking'!D8:D11)</f>
        <v>0</v>
      </c>
      <c r="D4" t="e">
        <f t="shared" si="0"/>
        <v>#DIV/0!</v>
      </c>
    </row>
    <row r="5" spans="1:5" x14ac:dyDescent="0.2">
      <c r="A5" t="s">
        <v>61</v>
      </c>
      <c r="B5" s="38">
        <f>SUM('Weekly Tracking'!C12:C16)</f>
        <v>0</v>
      </c>
      <c r="C5" s="38">
        <f>SUM('Weekly Tracking'!D12:D16)</f>
        <v>0</v>
      </c>
      <c r="D5" t="e">
        <f t="shared" si="0"/>
        <v>#DIV/0!</v>
      </c>
    </row>
    <row r="6" spans="1:5" x14ac:dyDescent="0.2">
      <c r="A6" t="s">
        <v>62</v>
      </c>
      <c r="B6" s="38">
        <f>SUM('Weekly Tracking'!C17:C20)</f>
        <v>0</v>
      </c>
      <c r="C6" s="38">
        <f>SUM('Weekly Tracking'!D17:D20)</f>
        <v>0</v>
      </c>
      <c r="D6" t="e">
        <f t="shared" si="0"/>
        <v>#DIV/0!</v>
      </c>
    </row>
    <row r="7" spans="1:5" x14ac:dyDescent="0.2">
      <c r="A7" t="s">
        <v>63</v>
      </c>
      <c r="B7" s="38">
        <f>SUM('Weekly Tracking'!C21:C25)</f>
        <v>0</v>
      </c>
      <c r="C7" s="38">
        <f>SUM('Weekly Tracking'!D21:D25)</f>
        <v>0</v>
      </c>
      <c r="D7" t="e">
        <f t="shared" si="0"/>
        <v>#DIV/0!</v>
      </c>
    </row>
    <row r="8" spans="1:5" x14ac:dyDescent="0.2">
      <c r="A8" t="s">
        <v>64</v>
      </c>
      <c r="B8" s="38">
        <f>SUM('Weekly Tracking'!C26:C29)</f>
        <v>0</v>
      </c>
      <c r="C8" s="38">
        <f>SUM('Weekly Tracking'!D26:D29)</f>
        <v>0</v>
      </c>
      <c r="D8" t="e">
        <f t="shared" si="0"/>
        <v>#DIV/0!</v>
      </c>
    </row>
    <row r="9" spans="1:5" x14ac:dyDescent="0.2">
      <c r="A9" t="s">
        <v>75</v>
      </c>
      <c r="B9" s="38">
        <f>SUM(B2:B8)</f>
        <v>0</v>
      </c>
      <c r="C9" s="38">
        <f t="shared" ref="C9:D9" si="1">SUM(C2:C8)</f>
        <v>0</v>
      </c>
      <c r="D9" s="38" t="e">
        <f>AVERAGE(D2:D8)</f>
        <v>#DIV/0!</v>
      </c>
    </row>
    <row r="11" spans="1:5" x14ac:dyDescent="0.2">
      <c r="A11" s="1" t="s">
        <v>69</v>
      </c>
      <c r="B11" s="1" t="s">
        <v>70</v>
      </c>
      <c r="C11" s="1" t="s">
        <v>72</v>
      </c>
      <c r="D11" s="1" t="s">
        <v>73</v>
      </c>
      <c r="E11" s="1" t="s">
        <v>74</v>
      </c>
    </row>
    <row r="12" spans="1:5" x14ac:dyDescent="0.2">
      <c r="A12" t="s">
        <v>58</v>
      </c>
      <c r="B12">
        <v>4</v>
      </c>
      <c r="C12" t="s">
        <v>71</v>
      </c>
      <c r="D12" t="s">
        <v>71</v>
      </c>
      <c r="E12" t="s">
        <v>71</v>
      </c>
    </row>
    <row r="13" spans="1:5" x14ac:dyDescent="0.2">
      <c r="A13" t="s">
        <v>59</v>
      </c>
      <c r="B13">
        <v>5</v>
      </c>
      <c r="C13" t="s">
        <v>71</v>
      </c>
      <c r="D13" t="s">
        <v>71</v>
      </c>
      <c r="E13" t="s">
        <v>71</v>
      </c>
    </row>
    <row r="14" spans="1:5" x14ac:dyDescent="0.2">
      <c r="A14" t="s">
        <v>60</v>
      </c>
      <c r="B14">
        <v>6</v>
      </c>
      <c r="C14">
        <f>FORECAST(B14,B2:B3,B12:B13)</f>
        <v>0</v>
      </c>
      <c r="D14">
        <f>FORECAST(B14,C2:C3,B12:B13)</f>
        <v>0</v>
      </c>
      <c r="E14" t="e">
        <f>FORECAST(B14,D2:D3,B12:B13)</f>
        <v>#DIV/0!</v>
      </c>
    </row>
    <row r="15" spans="1:5" x14ac:dyDescent="0.2">
      <c r="A15" t="s">
        <v>61</v>
      </c>
      <c r="B15">
        <v>7</v>
      </c>
      <c r="C15">
        <f>FORECAST(B15,B2:B4,B12:B14)</f>
        <v>0</v>
      </c>
      <c r="D15">
        <f>FORECAST(B15,C2:C4,B12:B14)</f>
        <v>0</v>
      </c>
      <c r="E15" t="e">
        <f>FORECAST(B15,D2:D4,B12:B14)</f>
        <v>#DIV/0!</v>
      </c>
    </row>
    <row r="16" spans="1:5" x14ac:dyDescent="0.2">
      <c r="A16" t="s">
        <v>62</v>
      </c>
      <c r="B16">
        <v>8</v>
      </c>
      <c r="C16">
        <f>FORECAST(B16,B2:B5,B12:B15)</f>
        <v>0</v>
      </c>
      <c r="D16">
        <f>FORECAST(B16,C2:C5,B12:B15)</f>
        <v>0</v>
      </c>
      <c r="E16" t="e">
        <f>FORECAST(B16,D2:D5,B12:B15)</f>
        <v>#DIV/0!</v>
      </c>
    </row>
    <row r="17" spans="1:5" x14ac:dyDescent="0.2">
      <c r="A17" t="s">
        <v>63</v>
      </c>
      <c r="B17">
        <v>9</v>
      </c>
      <c r="C17">
        <f>FORECAST(B17,B2:B6,B12:B16)</f>
        <v>0</v>
      </c>
      <c r="D17">
        <f t="shared" ref="D15:D18" si="2">FORECAST(B17,C5:C6,B15:B16)</f>
        <v>0</v>
      </c>
      <c r="E17" t="e">
        <f>FORECAST(B17,D2:D6,B12:B16)</f>
        <v>#DIV/0!</v>
      </c>
    </row>
    <row r="18" spans="1:5" x14ac:dyDescent="0.2">
      <c r="A18" t="s">
        <v>64</v>
      </c>
      <c r="B18">
        <v>10</v>
      </c>
      <c r="C18">
        <f>FORECAST(B18,B2:B7,B12:B17)</f>
        <v>0</v>
      </c>
      <c r="D18">
        <f>FORECAST(B18,C2:C7,B12:B17)</f>
        <v>0</v>
      </c>
      <c r="E18" t="e">
        <f>FORECAST(B18,D2:D7,B12:B17)</f>
        <v>#DIV/0!</v>
      </c>
    </row>
    <row r="20" spans="1:5" x14ac:dyDescent="0.2">
      <c r="A20" s="39" t="s">
        <v>76</v>
      </c>
      <c r="C20">
        <f>AVERAGE(B2:B9)*12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 Plan</vt:lpstr>
      <vt:lpstr>Weekly Tracking</vt:lpstr>
      <vt:lpstr>Monthly 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Howard</dc:creator>
  <cp:lastModifiedBy>Erin Howard</cp:lastModifiedBy>
  <dcterms:created xsi:type="dcterms:W3CDTF">2024-04-25T07:00:15Z</dcterms:created>
  <dcterms:modified xsi:type="dcterms:W3CDTF">2024-04-25T10:55:17Z</dcterms:modified>
</cp:coreProperties>
</file>