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1_{2864CF64-8810-4EC3-8A62-3515EA6930D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f5 (2)" sheetId="3" r:id="rId1"/>
    <sheet name="df5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108" i="3" l="1"/>
  <c r="CS108" i="3"/>
  <c r="CQ108" i="3"/>
  <c r="CO107" i="3"/>
  <c r="CM21" i="3"/>
  <c r="CN21" i="3" s="1"/>
  <c r="CT113" i="3" s="1"/>
  <c r="CM20" i="3"/>
  <c r="CN20" i="3" s="1"/>
  <c r="CS113" i="3" s="1"/>
  <c r="CM19" i="3"/>
  <c r="CN19" i="3" s="1"/>
  <c r="CR113" i="3" s="1"/>
  <c r="CM18" i="3"/>
  <c r="CN18" i="3" s="1"/>
  <c r="CQ113" i="3" s="1"/>
  <c r="CM17" i="3"/>
  <c r="CM16" i="3"/>
  <c r="CM15" i="3"/>
  <c r="CM14" i="3"/>
  <c r="CM13" i="3"/>
  <c r="CM12" i="3"/>
  <c r="CM11" i="3"/>
  <c r="CM10" i="3"/>
  <c r="CM9" i="3"/>
  <c r="CN9" i="3" s="1"/>
  <c r="CP112" i="3" s="1"/>
  <c r="CM8" i="3"/>
  <c r="CN8" i="3" s="1"/>
  <c r="CO112" i="3" s="1"/>
  <c r="K28" i="2" l="1"/>
  <c r="K34" i="2"/>
  <c r="K32" i="2"/>
  <c r="K30" i="2"/>
  <c r="K26" i="2"/>
  <c r="K24" i="2"/>
  <c r="K22" i="2"/>
  <c r="K20" i="2"/>
  <c r="K18" i="2"/>
  <c r="K16" i="2"/>
  <c r="K14" i="2"/>
  <c r="K12" i="2"/>
  <c r="K10" i="2"/>
  <c r="K8" i="2"/>
  <c r="CR108" i="1"/>
  <c r="CQ108" i="1"/>
  <c r="CO108" i="1"/>
  <c r="CM107" i="1"/>
  <c r="CM9" i="1"/>
  <c r="CN9" i="1" s="1"/>
  <c r="CN112" i="1" s="1"/>
  <c r="CM10" i="1"/>
  <c r="CM11" i="1"/>
  <c r="CM12" i="1"/>
  <c r="CM13" i="1"/>
  <c r="CM14" i="1"/>
  <c r="CM15" i="1"/>
  <c r="CM16" i="1"/>
  <c r="CM17" i="1"/>
  <c r="CM18" i="1"/>
  <c r="CN18" i="1" s="1"/>
  <c r="CO113" i="1" s="1"/>
  <c r="CM19" i="1"/>
  <c r="CN19" i="1" s="1"/>
  <c r="CP113" i="1" s="1"/>
  <c r="CM20" i="1"/>
  <c r="CN20" i="1" s="1"/>
  <c r="CQ113" i="1" s="1"/>
  <c r="CM21" i="1"/>
  <c r="CN21" i="1" s="1"/>
  <c r="CR113" i="1" s="1"/>
  <c r="CM8" i="1"/>
  <c r="CN8" i="1" s="1"/>
  <c r="CM112" i="1" s="1"/>
</calcChain>
</file>

<file path=xl/sharedStrings.xml><?xml version="1.0" encoding="utf-8"?>
<sst xmlns="http://schemas.openxmlformats.org/spreadsheetml/2006/main" count="844" uniqueCount="134">
  <si>
    <t>cohort</t>
  </si>
  <si>
    <t>cohort_TF</t>
  </si>
  <si>
    <t>no_donors</t>
  </si>
  <si>
    <t>amount_yr0</t>
  </si>
  <si>
    <t>amount_yr1</t>
  </si>
  <si>
    <t>amount_yr2</t>
  </si>
  <si>
    <t>amount_yr3</t>
  </si>
  <si>
    <t>amount_yr4</t>
  </si>
  <si>
    <t>count_yr0</t>
  </si>
  <si>
    <t>count_yr1</t>
  </si>
  <si>
    <t>count_yr2</t>
  </si>
  <si>
    <t>count_yr3</t>
  </si>
  <si>
    <t>count_yr4</t>
  </si>
  <si>
    <t>lapsed_after_first_long</t>
  </si>
  <si>
    <t>lapsed_after_second</t>
  </si>
  <si>
    <t>lapsed_multi_year</t>
  </si>
  <si>
    <t>lapsed_long_multi_year</t>
  </si>
  <si>
    <t>lapsed_key_multi_year</t>
  </si>
  <si>
    <t>lapsed_long</t>
  </si>
  <si>
    <t>cohort_0_first_gift</t>
  </si>
  <si>
    <t>cohort_1_lapsed_after_first</t>
  </si>
  <si>
    <t>cohort_1_second_year</t>
  </si>
  <si>
    <t>cohort_2_lapsed_after_first_long</t>
  </si>
  <si>
    <t>cohort_2_lapsed_after_second</t>
  </si>
  <si>
    <t>cohort_2_multi_year</t>
  </si>
  <si>
    <t>cohort_2_second_with_gap</t>
  </si>
  <si>
    <t>cohort_3_first_gift</t>
  </si>
  <si>
    <t>cohort_3_inconsistent_multi_year</t>
  </si>
  <si>
    <t>cohort_3_key_multi_year</t>
  </si>
  <si>
    <t>cohort_3_lapsed_after_second</t>
  </si>
  <si>
    <t>cohort_3_lapsed_long</t>
  </si>
  <si>
    <t>cohort_3_lapsed_multi_year</t>
  </si>
  <si>
    <t>cohort_4_first_gift</t>
  </si>
  <si>
    <t>cohort_4_inconsistent_multi_year</t>
  </si>
  <si>
    <t>cohort_4_key_multi_year</t>
  </si>
  <si>
    <t>cohort_4_lapsed_after_first</t>
  </si>
  <si>
    <t>cohort_4_lapsed_key_multi_year</t>
  </si>
  <si>
    <t>cohort_4_lapsed_long</t>
  </si>
  <si>
    <t>cohort_4_lapsed_long_multi_year</t>
  </si>
  <si>
    <t>cohort_4_lapsed_multi_year</t>
  </si>
  <si>
    <t>cohort_4_multi_year</t>
  </si>
  <si>
    <t>cohort_4_recovered_multi_year</t>
  </si>
  <si>
    <t>cohort_4_second_year</t>
  </si>
  <si>
    <t>cohort_5_first_gift</t>
  </si>
  <si>
    <t>cohort_5_inconsistent_multi_year</t>
  </si>
  <si>
    <t>cohort_5_key_multi_year</t>
  </si>
  <si>
    <t>cohort_5_lapsed_after_first</t>
  </si>
  <si>
    <t>cohort_5_lapsed_after_first_long</t>
  </si>
  <si>
    <t>cohort_5_lapsed_after_second</t>
  </si>
  <si>
    <t>cohort_5_lapsed_key_multi_year</t>
  </si>
  <si>
    <t>cohort_5_lapsed_long</t>
  </si>
  <si>
    <t>cohort_5_lapsed_long_key_multi_year</t>
  </si>
  <si>
    <t>cohort_5_lapsed_long_multi_year</t>
  </si>
  <si>
    <t>cohort_5_lapsed_multi_year</t>
  </si>
  <si>
    <t>cohort_5_multi_year</t>
  </si>
  <si>
    <t>cohort_5_recovered_key_multi_year</t>
  </si>
  <si>
    <t>cohort_5_recovered_multi_year</t>
  </si>
  <si>
    <t>cohort_5_second_with_gap</t>
  </si>
  <si>
    <t>cohort_5_second_year</t>
  </si>
  <si>
    <t>cohort_6_first_gift</t>
  </si>
  <si>
    <t>cohort_6_key_multi_year</t>
  </si>
  <si>
    <t>cohort_6_lapsed_after_first</t>
  </si>
  <si>
    <t>cohort_6_lapsed_after_first_long</t>
  </si>
  <si>
    <t>cohort_6_lapsed_after_second</t>
  </si>
  <si>
    <t>cohort_6_lapsed_key_multi_year</t>
  </si>
  <si>
    <t>cohort_6_lapsed_long</t>
  </si>
  <si>
    <t>cohort_6_lapsed_long_key_multi_year</t>
  </si>
  <si>
    <t>cohort_6_lapsed_long_multi_year</t>
  </si>
  <si>
    <t>cohort_6_multi_year</t>
  </si>
  <si>
    <t>lapsed_amount_yr0</t>
  </si>
  <si>
    <t>lapsed_amount_yr1</t>
  </si>
  <si>
    <t>lapsed_amount_yr2</t>
  </si>
  <si>
    <t>lapsed_amount_yr3</t>
  </si>
  <si>
    <t>lapsed_amount_yr4</t>
  </si>
  <si>
    <t>upgraded_amount_yr0</t>
  </si>
  <si>
    <t>upgraded_amount_yr1</t>
  </si>
  <si>
    <t>upgraded_amount_yr2</t>
  </si>
  <si>
    <t>upgraded_amount_yr3</t>
  </si>
  <si>
    <t>upgraded_amount_yr4</t>
  </si>
  <si>
    <t>downgraded_amount_yr0</t>
  </si>
  <si>
    <t>downgraded_amount_yr1</t>
  </si>
  <si>
    <t>downgraded_amount_yr2</t>
  </si>
  <si>
    <t>downgraded_amount_yr3</t>
  </si>
  <si>
    <t>downgraded_amount_yr4</t>
  </si>
  <si>
    <t>amount_total</t>
  </si>
  <si>
    <t>count_total</t>
  </si>
  <si>
    <t>neg_yr</t>
  </si>
  <si>
    <t>cohort_gift_year</t>
  </si>
  <si>
    <t>T</t>
  </si>
  <si>
    <t>yr0</t>
  </si>
  <si>
    <t>TF</t>
  </si>
  <si>
    <t>yr1</t>
  </si>
  <si>
    <t>TT</t>
  </si>
  <si>
    <t>TFF</t>
  </si>
  <si>
    <t>yr2</t>
  </si>
  <si>
    <t>TFT</t>
  </si>
  <si>
    <t>TTF</t>
  </si>
  <si>
    <t>TTT</t>
  </si>
  <si>
    <t>TFFF</t>
  </si>
  <si>
    <t>yr3</t>
  </si>
  <si>
    <t>TFFT</t>
  </si>
  <si>
    <t>TFTF</t>
  </si>
  <si>
    <t>TFTT</t>
  </si>
  <si>
    <t>TTFF</t>
  </si>
  <si>
    <t>TTFT</t>
  </si>
  <si>
    <t>TTTF</t>
  </si>
  <si>
    <t>TTTT</t>
  </si>
  <si>
    <t>yr4</t>
  </si>
  <si>
    <t>TFFFT</t>
  </si>
  <si>
    <t>TFFTT</t>
  </si>
  <si>
    <t>TFTFT</t>
  </si>
  <si>
    <t>TFTTT</t>
  </si>
  <si>
    <t>TTFFT</t>
  </si>
  <si>
    <t>TTFTT</t>
  </si>
  <si>
    <t>TTTFT</t>
  </si>
  <si>
    <t>TTTTT</t>
  </si>
  <si>
    <t>Column1</t>
  </si>
  <si>
    <t>cohort13</t>
  </si>
  <si>
    <t>cohort14</t>
  </si>
  <si>
    <t>cohort15</t>
  </si>
  <si>
    <t>cohort16</t>
  </si>
  <si>
    <t>cohort17</t>
  </si>
  <si>
    <t>cohort18</t>
  </si>
  <si>
    <t>In [ ]:</t>
  </si>
  <si>
    <t>​</t>
  </si>
  <si>
    <t>Column2</t>
  </si>
  <si>
    <t>Column3</t>
  </si>
  <si>
    <t>Column4</t>
  </si>
  <si>
    <t>Column5</t>
  </si>
  <si>
    <t>Column6</t>
  </si>
  <si>
    <t>Column7</t>
  </si>
  <si>
    <t>Column8</t>
  </si>
  <si>
    <t>retention rate</t>
  </si>
  <si>
    <t>gift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</si>
</sst>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4" borderId="0" xfId="0" applyFill="1"/>
    <xf numFmtId="0" fontId="18" fillId="0" borderId="0" xfId="0" applyFon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3" fillId="33" borderId="0" xfId="0" applyFont="1" applyFill="1" applyBorder="1"/>
    <xf numFmtId="9" fontId="0" fillId="0" borderId="14" xfId="1" applyFont="1" applyBorder="1"/>
    <xf numFmtId="9" fontId="0" fillId="0" borderId="11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'df5 (2)'!$CN$100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(2)'!$CN$101:$CN$103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874-B73D-942AF486B952}"/>
            </c:ext>
          </c:extLst>
        </c:ser>
        <c:ser>
          <c:idx val="1"/>
          <c:order val="1"/>
          <c:tx>
            <c:strRef>
              <c:f>'df5 (2)'!$CO$100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(2)'!$CO$101:$CO$103</c:f>
              <c:numCache>
                <c:formatCode>General</c:formatCode>
                <c:ptCount val="3"/>
                <c:pt idx="1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2-4874-B73D-942AF486B952}"/>
            </c:ext>
          </c:extLst>
        </c:ser>
        <c:ser>
          <c:idx val="2"/>
          <c:order val="2"/>
          <c:tx>
            <c:strRef>
              <c:f>'df5 (2)'!$CP$100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(2)'!$CP$101:$CP$103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2-4874-B73D-942AF486B952}"/>
            </c:ext>
          </c:extLst>
        </c:ser>
        <c:ser>
          <c:idx val="3"/>
          <c:order val="3"/>
          <c:tx>
            <c:strRef>
              <c:f>'df5 (2)'!$CQ$100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(2)'!$CQ$101:$CQ$103</c:f>
              <c:numCache>
                <c:formatCode>General</c:formatCode>
                <c:ptCount val="3"/>
                <c:pt idx="2">
                  <c:v>-241786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2-4874-B73D-942AF486B952}"/>
            </c:ext>
          </c:extLst>
        </c:ser>
        <c:ser>
          <c:idx val="4"/>
          <c:order val="4"/>
          <c:tx>
            <c:strRef>
              <c:f>'df5 (2)'!$CR$100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(2)'!$CR$101:$CR$103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2-4874-B73D-942AF486B952}"/>
            </c:ext>
          </c:extLst>
        </c:ser>
        <c:ser>
          <c:idx val="5"/>
          <c:order val="5"/>
          <c:tx>
            <c:strRef>
              <c:f>'df5 (2)'!$CS$100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(2)'!$CS$101:$CS$103</c:f>
              <c:numCache>
                <c:formatCode>General</c:formatCode>
                <c:ptCount val="3"/>
                <c:pt idx="2">
                  <c:v>-36050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2-4874-B73D-942AF486B952}"/>
            </c:ext>
          </c:extLst>
        </c:ser>
        <c:ser>
          <c:idx val="6"/>
          <c:order val="6"/>
          <c:tx>
            <c:strRef>
              <c:f>'df5 (2)'!$CT$100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(2)'!$CT$101:$CT$103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52-4874-B73D-942AF486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8864"/>
        <c:axId val="2016827792"/>
      </c:barChart>
      <c:catAx>
        <c:axId val="15412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27792"/>
        <c:crosses val="autoZero"/>
        <c:auto val="1"/>
        <c:lblAlgn val="ctr"/>
        <c:lblOffset val="100"/>
        <c:noMultiLvlLbl val="0"/>
      </c:catAx>
      <c:valAx>
        <c:axId val="201682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over Time, by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Sheet1!$E$70</c:f>
              <c:strCache>
                <c:ptCount val="1"/>
                <c:pt idx="0">
                  <c:v>cohort13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Sheet1!$E$71:$E$74</c:f>
              <c:numCache>
                <c:formatCode>0%</c:formatCode>
                <c:ptCount val="4"/>
                <c:pt idx="0">
                  <c:v>0.19411439408377568</c:v>
                </c:pt>
                <c:pt idx="1">
                  <c:v>0.67975213262514078</c:v>
                </c:pt>
                <c:pt idx="2">
                  <c:v>0.77273695924987573</c:v>
                </c:pt>
                <c:pt idx="3">
                  <c:v>0.82515703998774326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B-493F-8215-E5F588F87FC4}"/>
            </c:ext>
          </c:extLst>
        </c:ser>
        <c:ser>
          <c:idx val="1"/>
          <c:order val="1"/>
          <c:tx>
            <c:strRef>
              <c:f>Sheet1!$F$70</c:f>
              <c:strCache>
                <c:ptCount val="1"/>
                <c:pt idx="0">
                  <c:v>cohort14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Sheet1!$F$71:$F$74</c:f>
              <c:numCache>
                <c:formatCode>0%</c:formatCode>
                <c:ptCount val="4"/>
                <c:pt idx="0">
                  <c:v>0.15176519382673315</c:v>
                </c:pt>
                <c:pt idx="1">
                  <c:v>0.64776953582509711</c:v>
                </c:pt>
                <c:pt idx="2">
                  <c:v>0.77049960348929425</c:v>
                </c:pt>
                <c:pt idx="3">
                  <c:v>0.40065870728694936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B-493F-8215-E5F588F87FC4}"/>
            </c:ext>
          </c:extLst>
        </c:ser>
        <c:ser>
          <c:idx val="2"/>
          <c:order val="2"/>
          <c:tx>
            <c:strRef>
              <c:f>Sheet1!$G$70</c:f>
              <c:strCache>
                <c:ptCount val="1"/>
                <c:pt idx="0">
                  <c:v>cohort15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Sheet1!$G$71:$G$74</c:f>
              <c:numCache>
                <c:formatCode>0%</c:formatCode>
                <c:ptCount val="4"/>
                <c:pt idx="0">
                  <c:v>0.12974711167802849</c:v>
                </c:pt>
                <c:pt idx="1">
                  <c:v>0.69106732063023568</c:v>
                </c:pt>
                <c:pt idx="2">
                  <c:v>0.37634644976918002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B-493F-8215-E5F588F87FC4}"/>
            </c:ext>
          </c:extLst>
        </c:ser>
        <c:ser>
          <c:idx val="3"/>
          <c:order val="3"/>
          <c:tx>
            <c:strRef>
              <c:f>Sheet1!$H$70</c:f>
              <c:strCache>
                <c:ptCount val="1"/>
                <c:pt idx="0">
                  <c:v>cohort16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Sheet1!$H$71:$H$74</c:f>
              <c:numCache>
                <c:formatCode>0%</c:formatCode>
                <c:ptCount val="4"/>
                <c:pt idx="0">
                  <c:v>0.12688117989757583</c:v>
                </c:pt>
                <c:pt idx="1">
                  <c:v>0.33027344440907003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B-493F-8215-E5F588F87FC4}"/>
            </c:ext>
          </c:extLst>
        </c:ser>
        <c:ser>
          <c:idx val="4"/>
          <c:order val="4"/>
          <c:tx>
            <c:strRef>
              <c:f>Sheet1!$I$70</c:f>
              <c:strCache>
                <c:ptCount val="1"/>
                <c:pt idx="0">
                  <c:v>cohort17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Sheet1!$I$71:$I$74</c:f>
              <c:numCache>
                <c:formatCode>0%</c:formatCode>
                <c:ptCount val="4"/>
                <c:pt idx="0">
                  <c:v>6.894395516229071E-2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B-493F-8215-E5F588F8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62112"/>
        <c:axId val="277856368"/>
      </c:barChart>
      <c:catAx>
        <c:axId val="1139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56368"/>
        <c:crosses val="autoZero"/>
        <c:auto val="1"/>
        <c:lblAlgn val="ctr"/>
        <c:lblOffset val="100"/>
        <c:noMultiLvlLbl val="0"/>
      </c:catAx>
      <c:valAx>
        <c:axId val="277856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39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over Time, by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yr1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Sheet1!$E$71:$I$71</c:f>
              <c:numCache>
                <c:formatCode>0%</c:formatCode>
                <c:ptCount val="5"/>
                <c:pt idx="0">
                  <c:v>0.19411439408377568</c:v>
                </c:pt>
                <c:pt idx="1">
                  <c:v>0.15176519382673315</c:v>
                </c:pt>
                <c:pt idx="2">
                  <c:v>0.12974711167802849</c:v>
                </c:pt>
                <c:pt idx="3">
                  <c:v>0.12688117989757583</c:v>
                </c:pt>
                <c:pt idx="4">
                  <c:v>6.894395516229071E-2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8-4F21-9B2E-51A974A9351A}"/>
            </c:ext>
          </c:extLst>
        </c:ser>
        <c:ser>
          <c:idx val="1"/>
          <c:order val="1"/>
          <c:tx>
            <c:strRef>
              <c:f>Sheet1!$D$72</c:f>
              <c:strCache>
                <c:ptCount val="1"/>
                <c:pt idx="0">
                  <c:v>yr2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Sheet1!$E$72:$I$72</c:f>
              <c:numCache>
                <c:formatCode>0%</c:formatCode>
                <c:ptCount val="5"/>
                <c:pt idx="0">
                  <c:v>0.67975213262514078</c:v>
                </c:pt>
                <c:pt idx="1">
                  <c:v>0.64776953582509711</c:v>
                </c:pt>
                <c:pt idx="2">
                  <c:v>0.69106732063023568</c:v>
                </c:pt>
                <c:pt idx="3">
                  <c:v>0.33027344440907003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8-4F21-9B2E-51A974A9351A}"/>
            </c:ext>
          </c:extLst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yr3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Sheet1!$E$73:$I$73</c:f>
              <c:numCache>
                <c:formatCode>0%</c:formatCode>
                <c:ptCount val="5"/>
                <c:pt idx="0">
                  <c:v>0.77273695924987573</c:v>
                </c:pt>
                <c:pt idx="1">
                  <c:v>0.77049960348929425</c:v>
                </c:pt>
                <c:pt idx="2">
                  <c:v>0.37634644976918002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8-4F21-9B2E-51A974A9351A}"/>
            </c:ext>
          </c:extLst>
        </c:ser>
        <c:ser>
          <c:idx val="3"/>
          <c:order val="3"/>
          <c:tx>
            <c:strRef>
              <c:f>Sheet1!$D$74</c:f>
              <c:strCache>
                <c:ptCount val="1"/>
                <c:pt idx="0">
                  <c:v>yr4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Sheet1!$E$74:$I$74</c:f>
              <c:numCache>
                <c:formatCode>0%</c:formatCode>
                <c:ptCount val="5"/>
                <c:pt idx="0">
                  <c:v>0.82515703998774326</c:v>
                </c:pt>
                <c:pt idx="1">
                  <c:v>0.40065870728694936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8-4F21-9B2E-51A974A935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29095792"/>
        <c:axId val="277865936"/>
      </c:barChart>
      <c:catAx>
        <c:axId val="192909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5936"/>
        <c:crosses val="autoZero"/>
        <c:auto val="1"/>
        <c:lblAlgn val="ctr"/>
        <c:lblOffset val="100"/>
        <c:noMultiLvlLbl val="0"/>
      </c:catAx>
      <c:valAx>
        <c:axId val="277865936"/>
        <c:scaling>
          <c:orientation val="minMax"/>
          <c:max val="2.2999999999999998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9290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C-4B84-BB8F-0487F41A7BF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C-4B84-BB8F-0487F41A7BF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C-4B84-BB8F-0487F41A7BF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6C-4B84-BB8F-0487F41A7BF0}"/>
              </c:ext>
            </c:extLst>
          </c:dPt>
          <c:cat>
            <c:strRef>
              <c:f>'df5 (2)'!$CM$96:$CM$99</c:f>
              <c:strCache>
                <c:ptCount val="4"/>
                <c:pt idx="0">
                  <c:v>yr2</c:v>
                </c:pt>
                <c:pt idx="1">
                  <c:v>yr2</c:v>
                </c:pt>
                <c:pt idx="2">
                  <c:v>yr2</c:v>
                </c:pt>
                <c:pt idx="3">
                  <c:v>yr2</c:v>
                </c:pt>
              </c:strCache>
            </c:strRef>
          </c:cat>
          <c:val>
            <c:numRef>
              <c:f>'df5 (2)'!$CN$96:$CN$99</c:f>
              <c:numCache>
                <c:formatCode>General</c:formatCode>
                <c:ptCount val="4"/>
                <c:pt idx="0">
                  <c:v>-241786</c:v>
                </c:pt>
                <c:pt idx="1">
                  <c:v>16153</c:v>
                </c:pt>
                <c:pt idx="2">
                  <c:v>-36050</c:v>
                </c:pt>
                <c:pt idx="3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6C-4B84-BB8F-0487F41A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 (2)'!$CN$110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(2)'!$CN$111:$CN$113</c:f>
              <c:numCache>
                <c:formatCode>General</c:formatCode>
                <c:ptCount val="3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5-4C97-9DD6-B14813AB1A09}"/>
            </c:ext>
          </c:extLst>
        </c:ser>
        <c:ser>
          <c:idx val="1"/>
          <c:order val="1"/>
          <c:tx>
            <c:strRef>
              <c:f>'df5 (2)'!$CO$110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(2)'!$CO$111:$CO$113</c:f>
              <c:numCache>
                <c:formatCode>0%</c:formatCode>
                <c:ptCount val="3"/>
                <c:pt idx="1">
                  <c:v>0.80588560591622427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5-4C97-9DD6-B14813AB1A09}"/>
            </c:ext>
          </c:extLst>
        </c:ser>
        <c:ser>
          <c:idx val="2"/>
          <c:order val="2"/>
          <c:tx>
            <c:strRef>
              <c:f>'df5 (2)'!$CP$110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(2)'!$CP$111:$CP$113</c:f>
              <c:numCache>
                <c:formatCode>0%</c:formatCode>
                <c:ptCount val="3"/>
                <c:pt idx="1">
                  <c:v>0.19411439408377568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5-4C97-9DD6-B14813AB1A09}"/>
            </c:ext>
          </c:extLst>
        </c:ser>
        <c:ser>
          <c:idx val="3"/>
          <c:order val="3"/>
          <c:tx>
            <c:strRef>
              <c:f>'df5 (2)'!$CQ$110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(2)'!$CQ$111:$CQ$113</c:f>
              <c:numCache>
                <c:formatCode>General</c:formatCode>
                <c:ptCount val="3"/>
                <c:pt idx="2" formatCode="0%">
                  <c:v>0.75541836291549636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5-4C97-9DD6-B14813AB1A09}"/>
            </c:ext>
          </c:extLst>
        </c:ser>
        <c:ser>
          <c:idx val="4"/>
          <c:order val="4"/>
          <c:tx>
            <c:strRef>
              <c:f>'df5 (2)'!$CR$110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(2)'!$CR$111:$CR$113</c:f>
              <c:numCache>
                <c:formatCode>General</c:formatCode>
                <c:ptCount val="3"/>
                <c:pt idx="2" formatCode="0%">
                  <c:v>5.0467243000727968E-2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5-4C97-9DD6-B14813AB1A09}"/>
            </c:ext>
          </c:extLst>
        </c:ser>
        <c:ser>
          <c:idx val="5"/>
          <c:order val="5"/>
          <c:tx>
            <c:strRef>
              <c:f>'df5 (2)'!$CS$110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(2)'!$CS$111:$CS$113</c:f>
              <c:numCache>
                <c:formatCode>General</c:formatCode>
                <c:ptCount val="3"/>
                <c:pt idx="2" formatCode="0%">
                  <c:v>0.11263196373282011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E5-4C97-9DD6-B14813AB1A09}"/>
            </c:ext>
          </c:extLst>
        </c:ser>
        <c:ser>
          <c:idx val="6"/>
          <c:order val="6"/>
          <c:tx>
            <c:strRef>
              <c:f>'df5 (2)'!$CT$110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(2)'!$CT$111:$CT$113</c:f>
              <c:numCache>
                <c:formatCode>General</c:formatCode>
                <c:ptCount val="3"/>
                <c:pt idx="2" formatCode="0%">
                  <c:v>8.1482430350955579E-2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E5-4C97-9DD6-B14813AB1A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767008"/>
        <c:axId val="2016834448"/>
      </c:barChart>
      <c:catAx>
        <c:axId val="28876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34448"/>
        <c:crosses val="autoZero"/>
        <c:auto val="1"/>
        <c:lblAlgn val="ctr"/>
        <c:lblOffset val="100"/>
        <c:noMultiLvlLbl val="0"/>
      </c:catAx>
      <c:valAx>
        <c:axId val="201683444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887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'df5'!$CL$100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'df5'!$CL$101:$CL$103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F69-A411-7F23B7D4F58D}"/>
            </c:ext>
          </c:extLst>
        </c:ser>
        <c:ser>
          <c:idx val="1"/>
          <c:order val="1"/>
          <c:tx>
            <c:strRef>
              <c:f>'df5'!$CM$100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'df5'!$CM$101:$CM$103</c:f>
              <c:numCache>
                <c:formatCode>General</c:formatCode>
                <c:ptCount val="3"/>
                <c:pt idx="1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0-4F69-A411-7F23B7D4F58D}"/>
            </c:ext>
          </c:extLst>
        </c:ser>
        <c:ser>
          <c:idx val="2"/>
          <c:order val="2"/>
          <c:tx>
            <c:strRef>
              <c:f>'df5'!$CN$100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'df5'!$CN$101:$CN$103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0-4F69-A411-7F23B7D4F58D}"/>
            </c:ext>
          </c:extLst>
        </c:ser>
        <c:ser>
          <c:idx val="3"/>
          <c:order val="3"/>
          <c:tx>
            <c:strRef>
              <c:f>'df5'!$CO$100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'df5'!$CO$101:$CO$103</c:f>
              <c:numCache>
                <c:formatCode>General</c:formatCode>
                <c:ptCount val="3"/>
                <c:pt idx="2">
                  <c:v>-241786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0-4F69-A411-7F23B7D4F58D}"/>
            </c:ext>
          </c:extLst>
        </c:ser>
        <c:ser>
          <c:idx val="4"/>
          <c:order val="4"/>
          <c:tx>
            <c:strRef>
              <c:f>'df5'!$CP$100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'df5'!$CP$101:$CP$103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0-4F69-A411-7F23B7D4F58D}"/>
            </c:ext>
          </c:extLst>
        </c:ser>
        <c:ser>
          <c:idx val="5"/>
          <c:order val="5"/>
          <c:tx>
            <c:strRef>
              <c:f>'df5'!$CQ$100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'df5'!$CQ$101:$CQ$103</c:f>
              <c:numCache>
                <c:formatCode>General</c:formatCode>
                <c:ptCount val="3"/>
                <c:pt idx="2">
                  <c:v>-36050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E0-4F69-A411-7F23B7D4F58D}"/>
            </c:ext>
          </c:extLst>
        </c:ser>
        <c:ser>
          <c:idx val="6"/>
          <c:order val="6"/>
          <c:tx>
            <c:strRef>
              <c:f>'df5'!$CR$100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'df5'!$CR$101:$CR$103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E0-4F69-A411-7F23B7D4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8864"/>
        <c:axId val="2016827792"/>
      </c:barChart>
      <c:catAx>
        <c:axId val="15412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27792"/>
        <c:crosses val="autoZero"/>
        <c:auto val="1"/>
        <c:lblAlgn val="ctr"/>
        <c:lblOffset val="100"/>
        <c:noMultiLvlLbl val="0"/>
      </c:catAx>
      <c:valAx>
        <c:axId val="201682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32846675415572"/>
          <c:y val="0.17837962962962964"/>
          <c:w val="0.46387111767279088"/>
          <c:h val="0.61849482356372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'df5'!$CK$94</c:f>
              <c:strCache>
                <c:ptCount val="1"/>
                <c:pt idx="0">
                  <c:v>yr1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1-4016-BB00-6EEF9DEC556D}"/>
              </c:ext>
            </c:extLst>
          </c:dPt>
          <c:val>
            <c:numRef>
              <c:f>'df5'!$CL$94</c:f>
              <c:numCache>
                <c:formatCode>General</c:formatCode>
                <c:ptCount val="1"/>
                <c:pt idx="0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16-BB00-6EEF9DEC556D}"/>
            </c:ext>
          </c:extLst>
        </c:ser>
        <c:ser>
          <c:idx val="1"/>
          <c:order val="1"/>
          <c:tx>
            <c:strRef>
              <c:f>'df5'!$CK$95</c:f>
              <c:strCache>
                <c:ptCount val="1"/>
                <c:pt idx="0">
                  <c:v>yr1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'df5'!$CL$95</c:f>
              <c:numCache>
                <c:formatCode>General</c:formatCode>
                <c:ptCount val="1"/>
                <c:pt idx="0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1-4016-BB00-6EEF9DEC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16848"/>
        <c:axId val="114261184"/>
      </c:barChart>
      <c:catAx>
        <c:axId val="14041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1184"/>
        <c:crosses val="autoZero"/>
        <c:auto val="1"/>
        <c:lblAlgn val="ctr"/>
        <c:lblOffset val="100"/>
        <c:noMultiLvlLbl val="0"/>
      </c:catAx>
      <c:valAx>
        <c:axId val="114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2-4D19-8A93-324DD3966BF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C2-4D19-8A93-324DD3966BF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2-4D19-8A93-324DD3966BF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6E-4C25-9217-A5190858C115}"/>
              </c:ext>
            </c:extLst>
          </c:dPt>
          <c:cat>
            <c:strRef>
              <c:f>'df5'!$CK$96:$CK$99</c:f>
              <c:strCache>
                <c:ptCount val="4"/>
                <c:pt idx="0">
                  <c:v>yr2</c:v>
                </c:pt>
                <c:pt idx="1">
                  <c:v>yr2</c:v>
                </c:pt>
                <c:pt idx="2">
                  <c:v>yr2</c:v>
                </c:pt>
                <c:pt idx="3">
                  <c:v>yr2</c:v>
                </c:pt>
              </c:strCache>
            </c:strRef>
          </c:cat>
          <c:val>
            <c:numRef>
              <c:f>'df5'!$CL$96:$CL$99</c:f>
              <c:numCache>
                <c:formatCode>General</c:formatCode>
                <c:ptCount val="4"/>
                <c:pt idx="0">
                  <c:v>-241786</c:v>
                </c:pt>
                <c:pt idx="1">
                  <c:v>16153</c:v>
                </c:pt>
                <c:pt idx="2">
                  <c:v>-36050</c:v>
                </c:pt>
                <c:pt idx="3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D19-8A93-324DD396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'df5'!$CK$93</c:f>
              <c:strCache>
                <c:ptCount val="1"/>
                <c:pt idx="0">
                  <c:v>yr0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'df5'!$CL$93</c:f>
              <c:numCache>
                <c:formatCode>General</c:formatCode>
                <c:ptCount val="1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B50-9F75-8A879884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479232"/>
        <c:axId val="1871898784"/>
      </c:barChart>
      <c:catAx>
        <c:axId val="280479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98784"/>
        <c:crosses val="autoZero"/>
        <c:auto val="1"/>
        <c:lblAlgn val="ctr"/>
        <c:lblOffset val="100"/>
        <c:noMultiLvlLbl val="0"/>
      </c:catAx>
      <c:valAx>
        <c:axId val="1871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'df5'!$CL$105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'df5'!$CL$106:$CL$108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FE0-9EE2-A2BC75271E57}"/>
            </c:ext>
          </c:extLst>
        </c:ser>
        <c:ser>
          <c:idx val="1"/>
          <c:order val="1"/>
          <c:tx>
            <c:strRef>
              <c:f>'df5'!$CM$105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'df5'!$CM$106:$CM$108</c:f>
              <c:numCache>
                <c:formatCode>General</c:formatCode>
                <c:ptCount val="3"/>
                <c:pt idx="1">
                  <c:v>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7-4FE0-9EE2-A2BC75271E57}"/>
            </c:ext>
          </c:extLst>
        </c:ser>
        <c:ser>
          <c:idx val="2"/>
          <c:order val="2"/>
          <c:tx>
            <c:strRef>
              <c:f>'df5'!$CN$105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'df5'!$CN$106:$CN$108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7-4FE0-9EE2-A2BC75271E57}"/>
            </c:ext>
          </c:extLst>
        </c:ser>
        <c:ser>
          <c:idx val="3"/>
          <c:order val="3"/>
          <c:tx>
            <c:strRef>
              <c:f>'df5'!$CO$105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'df5'!$CO$106:$CO$108</c:f>
              <c:numCache>
                <c:formatCode>General</c:formatCode>
                <c:ptCount val="3"/>
                <c:pt idx="2">
                  <c:v>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7-4FE0-9EE2-A2BC75271E57}"/>
            </c:ext>
          </c:extLst>
        </c:ser>
        <c:ser>
          <c:idx val="4"/>
          <c:order val="4"/>
          <c:tx>
            <c:strRef>
              <c:f>'df5'!$CP$105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'df5'!$CP$106:$CP$108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7-4FE0-9EE2-A2BC75271E57}"/>
            </c:ext>
          </c:extLst>
        </c:ser>
        <c:ser>
          <c:idx val="5"/>
          <c:order val="5"/>
          <c:tx>
            <c:strRef>
              <c:f>'df5'!$CQ$105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'df5'!$CQ$106:$CQ$108</c:f>
              <c:numCache>
                <c:formatCode>General</c:formatCode>
                <c:ptCount val="3"/>
                <c:pt idx="2">
                  <c:v>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7-4FE0-9EE2-A2BC75271E57}"/>
            </c:ext>
          </c:extLst>
        </c:ser>
        <c:ser>
          <c:idx val="6"/>
          <c:order val="6"/>
          <c:tx>
            <c:strRef>
              <c:f>'df5'!$CR$105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'df5'!$CR$106:$CR$108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7-4FE0-9EE2-A2BC7527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43904"/>
        <c:axId val="114272000"/>
      </c:barChart>
      <c:catAx>
        <c:axId val="1421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2000"/>
        <c:crosses val="autoZero"/>
        <c:auto val="1"/>
        <c:lblAlgn val="ctr"/>
        <c:lblOffset val="100"/>
        <c:noMultiLvlLbl val="0"/>
      </c:catAx>
      <c:valAx>
        <c:axId val="114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'df5'!$CL$110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'df5'!$CL$111:$CL$113</c:f>
              <c:numCache>
                <c:formatCode>General</c:formatCode>
                <c:ptCount val="3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715-B2D4-93CCBEC1FFC2}"/>
            </c:ext>
          </c:extLst>
        </c:ser>
        <c:ser>
          <c:idx val="1"/>
          <c:order val="1"/>
          <c:tx>
            <c:strRef>
              <c:f>'df5'!$CM$110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'df5'!$CM$111:$CM$113</c:f>
              <c:numCache>
                <c:formatCode>0%</c:formatCode>
                <c:ptCount val="3"/>
                <c:pt idx="1">
                  <c:v>0.80588560591622427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9-4715-B2D4-93CCBEC1FFC2}"/>
            </c:ext>
          </c:extLst>
        </c:ser>
        <c:ser>
          <c:idx val="2"/>
          <c:order val="2"/>
          <c:tx>
            <c:strRef>
              <c:f>'df5'!$CN$110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'df5'!$CN$111:$CN$113</c:f>
              <c:numCache>
                <c:formatCode>0%</c:formatCode>
                <c:ptCount val="3"/>
                <c:pt idx="1">
                  <c:v>0.19411439408377568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9-4715-B2D4-93CCBEC1FFC2}"/>
            </c:ext>
          </c:extLst>
        </c:ser>
        <c:ser>
          <c:idx val="3"/>
          <c:order val="3"/>
          <c:tx>
            <c:strRef>
              <c:f>'df5'!$CO$110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'df5'!$CO$111:$CO$113</c:f>
              <c:numCache>
                <c:formatCode>General</c:formatCode>
                <c:ptCount val="3"/>
                <c:pt idx="2" formatCode="0%">
                  <c:v>0.75541836291549636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9-4715-B2D4-93CCBEC1FFC2}"/>
            </c:ext>
          </c:extLst>
        </c:ser>
        <c:ser>
          <c:idx val="4"/>
          <c:order val="4"/>
          <c:tx>
            <c:strRef>
              <c:f>'df5'!$CP$110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'df5'!$CP$111:$CP$113</c:f>
              <c:numCache>
                <c:formatCode>General</c:formatCode>
                <c:ptCount val="3"/>
                <c:pt idx="2" formatCode="0%">
                  <c:v>5.0467243000727968E-2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9-4715-B2D4-93CCBEC1FFC2}"/>
            </c:ext>
          </c:extLst>
        </c:ser>
        <c:ser>
          <c:idx val="5"/>
          <c:order val="5"/>
          <c:tx>
            <c:strRef>
              <c:f>'df5'!$CQ$110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'df5'!$CQ$111:$CQ$113</c:f>
              <c:numCache>
                <c:formatCode>General</c:formatCode>
                <c:ptCount val="3"/>
                <c:pt idx="2" formatCode="0%">
                  <c:v>0.11263196373282011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9-4715-B2D4-93CCBEC1FFC2}"/>
            </c:ext>
          </c:extLst>
        </c:ser>
        <c:ser>
          <c:idx val="6"/>
          <c:order val="6"/>
          <c:tx>
            <c:strRef>
              <c:f>'df5'!$CR$110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'df5'!$CR$111:$CR$113</c:f>
              <c:numCache>
                <c:formatCode>General</c:formatCode>
                <c:ptCount val="3"/>
                <c:pt idx="2" formatCode="0%">
                  <c:v>8.1482430350955579E-2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9-4715-B2D4-93CCBEC1F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767008"/>
        <c:axId val="2016834448"/>
      </c:barChart>
      <c:catAx>
        <c:axId val="28876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34448"/>
        <c:crosses val="autoZero"/>
        <c:auto val="1"/>
        <c:lblAlgn val="ctr"/>
        <c:lblOffset val="100"/>
        <c:noMultiLvlLbl val="0"/>
      </c:catAx>
      <c:valAx>
        <c:axId val="201683444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887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491490</xdr:colOff>
      <xdr:row>89</xdr:row>
      <xdr:rowOff>160020</xdr:rowOff>
    </xdr:from>
    <xdr:to>
      <xdr:col>98</xdr:col>
      <xdr:colOff>582930</xdr:colOff>
      <xdr:row>109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9AED4-53DD-4151-9AE3-572731ED5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461010</xdr:colOff>
      <xdr:row>8</xdr:row>
      <xdr:rowOff>81915</xdr:rowOff>
    </xdr:from>
    <xdr:to>
      <xdr:col>100</xdr:col>
      <xdr:colOff>278130</xdr:colOff>
      <xdr:row>99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0CBD0-7AFE-453F-BC3F-FD194433F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120015</xdr:colOff>
      <xdr:row>111</xdr:row>
      <xdr:rowOff>104774</xdr:rowOff>
    </xdr:from>
    <xdr:to>
      <xdr:col>106</xdr:col>
      <xdr:colOff>211455</xdr:colOff>
      <xdr:row>131</xdr:row>
      <xdr:rowOff>45719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A933F-9EEA-4BC7-B96C-1295B978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171450</xdr:colOff>
      <xdr:row>111</xdr:row>
      <xdr:rowOff>129540</xdr:rowOff>
    </xdr:from>
    <xdr:to>
      <xdr:col>90</xdr:col>
      <xdr:colOff>190500</xdr:colOff>
      <xdr:row>116</xdr:row>
      <xdr:rowOff>3810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3864D35-4E2E-44BF-8E9B-24E24A791858}"/>
            </a:ext>
          </a:extLst>
        </xdr:cNvPr>
        <xdr:cNvCxnSpPr/>
      </xdr:nvCxnSpPr>
      <xdr:spPr>
        <a:xfrm>
          <a:off x="7551420" y="5615940"/>
          <a:ext cx="659130" cy="788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</cdr:x>
      <cdr:y>0.42918</cdr:y>
    </cdr:from>
    <cdr:to>
      <cdr:x>0.3625</cdr:x>
      <cdr:y>0.71781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20CCD65-841B-4C52-9E5E-012F27FB9A67}"/>
            </a:ext>
          </a:extLst>
        </cdr:cNvPr>
        <cdr:cNvCxnSpPr/>
      </cdr:nvCxnSpPr>
      <cdr:spPr>
        <a:xfrm xmlns:a="http://schemas.openxmlformats.org/drawingml/2006/main">
          <a:off x="548640" y="1524000"/>
          <a:ext cx="1108710" cy="10248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</cdr:x>
      <cdr:y>0.43026</cdr:y>
    </cdr:from>
    <cdr:to>
      <cdr:x>0.415</cdr:x>
      <cdr:y>0.54936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9704C8C-22E8-4F1B-A5EC-EB229C67A959}"/>
            </a:ext>
          </a:extLst>
        </cdr:cNvPr>
        <cdr:cNvCxnSpPr/>
      </cdr:nvCxnSpPr>
      <cdr:spPr>
        <a:xfrm xmlns:a="http://schemas.openxmlformats.org/drawingml/2006/main">
          <a:off x="560070" y="1527810"/>
          <a:ext cx="1337310" cy="42291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0.26292</cdr:x>
      <cdr:y>0.16781</cdr:y>
    </cdr:from>
    <cdr:to>
      <cdr:x>0.40542</cdr:x>
      <cdr:y>0.50872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E322E2-18A1-47AA-9A9A-564679038511}"/>
            </a:ext>
          </a:extLst>
        </cdr:cNvPr>
        <cdr:cNvCxnSpPr/>
      </cdr:nvCxnSpPr>
      <cdr:spPr>
        <a:xfrm xmlns:a="http://schemas.openxmlformats.org/drawingml/2006/main" flipV="1">
          <a:off x="1202055" y="603886"/>
          <a:ext cx="651510" cy="1226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0.59542</cdr:x>
      <cdr:y>0.50556</cdr:y>
    </cdr:from>
    <cdr:to>
      <cdr:x>0.73208</cdr:x>
      <cdr:y>0.63685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AF7E60A-A9EF-4FE4-A7C9-CA3A322234A0}"/>
            </a:ext>
          </a:extLst>
        </cdr:cNvPr>
        <cdr:cNvCxnSpPr/>
      </cdr:nvCxnSpPr>
      <cdr:spPr>
        <a:xfrm xmlns:a="http://schemas.openxmlformats.org/drawingml/2006/main">
          <a:off x="2722245" y="1819276"/>
          <a:ext cx="624840" cy="472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0.58875</cdr:x>
      <cdr:y>0.25887</cdr:y>
    </cdr:from>
    <cdr:to>
      <cdr:x>0.73208</cdr:x>
      <cdr:y>0.49603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CCF966F-4B73-4DFD-B9BA-4C93115A0791}"/>
            </a:ext>
          </a:extLst>
        </cdr:cNvPr>
        <cdr:cNvCxnSpPr/>
      </cdr:nvCxnSpPr>
      <cdr:spPr>
        <a:xfrm xmlns:a="http://schemas.openxmlformats.org/drawingml/2006/main" flipV="1">
          <a:off x="2691765" y="931546"/>
          <a:ext cx="655320" cy="853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0.60042</cdr:x>
      <cdr:y>0.0757</cdr:y>
    </cdr:from>
    <cdr:to>
      <cdr:x>0.72375</cdr:x>
      <cdr:y>0.10641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54398AC-C348-4C6F-9F03-5113A3FF43EE}"/>
            </a:ext>
          </a:extLst>
        </cdr:cNvPr>
        <cdr:cNvCxnSpPr/>
      </cdr:nvCxnSpPr>
      <cdr:spPr>
        <a:xfrm xmlns:a="http://schemas.openxmlformats.org/drawingml/2006/main" flipV="1">
          <a:off x="2745105" y="272416"/>
          <a:ext cx="563880" cy="1104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0.59208</cdr:x>
      <cdr:y>0.12017</cdr:y>
    </cdr:from>
    <cdr:to>
      <cdr:x>0.72458</cdr:x>
      <cdr:y>0.15934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E22EE00-6060-40C1-8B65-C7BA0D9A23A0}"/>
            </a:ext>
          </a:extLst>
        </cdr:cNvPr>
        <cdr:cNvCxnSpPr/>
      </cdr:nvCxnSpPr>
      <cdr:spPr>
        <a:xfrm xmlns:a="http://schemas.openxmlformats.org/drawingml/2006/main">
          <a:off x="2707005" y="432436"/>
          <a:ext cx="605790" cy="140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384810</xdr:colOff>
      <xdr:row>93</xdr:row>
      <xdr:rowOff>106680</xdr:rowOff>
    </xdr:from>
    <xdr:to>
      <xdr:col>92</xdr:col>
      <xdr:colOff>422910</xdr:colOff>
      <xdr:row>113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529B7-14FC-4393-B1A8-AD4ECC68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92</xdr:row>
      <xdr:rowOff>78105</xdr:rowOff>
    </xdr:from>
    <xdr:to>
      <xdr:col>6</xdr:col>
      <xdr:colOff>445770</xdr:colOff>
      <xdr:row>107</xdr:row>
      <xdr:rowOff>78105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A925C3-D4BE-4A7E-99E2-63B16429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461010</xdr:colOff>
      <xdr:row>8</xdr:row>
      <xdr:rowOff>81915</xdr:rowOff>
    </xdr:from>
    <xdr:to>
      <xdr:col>100</xdr:col>
      <xdr:colOff>278130</xdr:colOff>
      <xdr:row>99</xdr:row>
      <xdr:rowOff>81915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1F47A1-807E-48B8-ACD5-1E9E8DC3B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605790</xdr:colOff>
      <xdr:row>95</xdr:row>
      <xdr:rowOff>112395</xdr:rowOff>
    </xdr:from>
    <xdr:to>
      <xdr:col>5</xdr:col>
      <xdr:colOff>472440</xdr:colOff>
      <xdr:row>110</xdr:row>
      <xdr:rowOff>112395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8736F-4389-4014-9544-E1A6D3F2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550545</xdr:colOff>
      <xdr:row>90</xdr:row>
      <xdr:rowOff>78105</xdr:rowOff>
    </xdr:from>
    <xdr:to>
      <xdr:col>85</xdr:col>
      <xdr:colOff>893445</xdr:colOff>
      <xdr:row>105</xdr:row>
      <xdr:rowOff>78105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695FCF-CCAC-4410-8485-B2FC43D4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97</xdr:col>
      <xdr:colOff>120015</xdr:colOff>
      <xdr:row>111</xdr:row>
      <xdr:rowOff>104774</xdr:rowOff>
    </xdr:from>
    <xdr:to>
      <xdr:col>104</xdr:col>
      <xdr:colOff>211455</xdr:colOff>
      <xdr:row>131</xdr:row>
      <xdr:rowOff>45719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02E3CA-CDE3-4B75-B8F1-63080C9BC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171450</xdr:colOff>
      <xdr:row>111</xdr:row>
      <xdr:rowOff>129540</xdr:rowOff>
    </xdr:from>
    <xdr:to>
      <xdr:col>88</xdr:col>
      <xdr:colOff>190500</xdr:colOff>
      <xdr:row>116</xdr:row>
      <xdr:rowOff>3810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44D9494-41CD-4959-BAA7-3C5796E28D35}"/>
            </a:ext>
          </a:extLst>
        </xdr:cNvPr>
        <xdr:cNvCxnSpPr/>
      </xdr:nvCxnSpPr>
      <xdr:spPr>
        <a:xfrm>
          <a:off x="7551420" y="5615940"/>
          <a:ext cx="659130" cy="788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765810</xdr:colOff>
      <xdr:row>125</xdr:row>
      <xdr:rowOff>53340</xdr:rowOff>
    </xdr:from>
    <xdr:to>
      <xdr:col>85</xdr:col>
      <xdr:colOff>361950</xdr:colOff>
      <xdr:row>132</xdr:row>
      <xdr:rowOff>144780</xdr:rowOff>
    </xdr:to>
    <xdr:sp macro="" textlink="">
      <xdr:nvSpPr>
        <xdr:cNvPr id="25" name="Circle: Hollow 24">
          <a:extLst>
            <a:ext uri="{FF2B5EF4-FFF2-40B4-BE49-F238E27FC236}">
              <a16:creationId xmlns:a16="http://schemas.microsoft.com/office/drawing/2014/main" id="{C263C998-47C0-4976-AB09-9A03909B38F9}"/>
            </a:ext>
          </a:extLst>
        </xdr:cNvPr>
        <xdr:cNvSpPr/>
      </xdr:nvSpPr>
      <xdr:spPr>
        <a:xfrm>
          <a:off x="4556760" y="8100060"/>
          <a:ext cx="1371600" cy="1371600"/>
        </a:xfrm>
        <a:prstGeom prst="don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85</xdr:col>
      <xdr:colOff>746760</xdr:colOff>
      <xdr:row>125</xdr:row>
      <xdr:rowOff>68580</xdr:rowOff>
    </xdr:from>
    <xdr:to>
      <xdr:col>87</xdr:col>
      <xdr:colOff>304800</xdr:colOff>
      <xdr:row>132</xdr:row>
      <xdr:rowOff>160020</xdr:rowOff>
    </xdr:to>
    <xdr:sp macro="" textlink="">
      <xdr:nvSpPr>
        <xdr:cNvPr id="27" name="Circle: Hollow 26">
          <a:extLst>
            <a:ext uri="{FF2B5EF4-FFF2-40B4-BE49-F238E27FC236}">
              <a16:creationId xmlns:a16="http://schemas.microsoft.com/office/drawing/2014/main" id="{D617B426-37BB-41AF-8F46-EA650C43EC84}"/>
            </a:ext>
          </a:extLst>
        </xdr:cNvPr>
        <xdr:cNvSpPr/>
      </xdr:nvSpPr>
      <xdr:spPr>
        <a:xfrm>
          <a:off x="6313170" y="8115300"/>
          <a:ext cx="1371600" cy="1371600"/>
        </a:xfrm>
        <a:prstGeom prst="donu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87</xdr:col>
      <xdr:colOff>624840</xdr:colOff>
      <xdr:row>125</xdr:row>
      <xdr:rowOff>72390</xdr:rowOff>
    </xdr:from>
    <xdr:to>
      <xdr:col>89</xdr:col>
      <xdr:colOff>220980</xdr:colOff>
      <xdr:row>132</xdr:row>
      <xdr:rowOff>163830</xdr:rowOff>
    </xdr:to>
    <xdr:sp macro="" textlink="">
      <xdr:nvSpPr>
        <xdr:cNvPr id="28" name="Circle: Hollow 27">
          <a:extLst>
            <a:ext uri="{FF2B5EF4-FFF2-40B4-BE49-F238E27FC236}">
              <a16:creationId xmlns:a16="http://schemas.microsoft.com/office/drawing/2014/main" id="{D42A02AE-468E-4DAF-9EB3-999066188A4F}"/>
            </a:ext>
          </a:extLst>
        </xdr:cNvPr>
        <xdr:cNvSpPr/>
      </xdr:nvSpPr>
      <xdr:spPr>
        <a:xfrm>
          <a:off x="8004810" y="8119110"/>
          <a:ext cx="1371600" cy="137160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85</xdr:col>
      <xdr:colOff>758190</xdr:colOff>
      <xdr:row>125</xdr:row>
      <xdr:rowOff>60960</xdr:rowOff>
    </xdr:from>
    <xdr:to>
      <xdr:col>87</xdr:col>
      <xdr:colOff>316230</xdr:colOff>
      <xdr:row>132</xdr:row>
      <xdr:rowOff>152400</xdr:rowOff>
    </xdr:to>
    <xdr:sp macro="" textlink="">
      <xdr:nvSpPr>
        <xdr:cNvPr id="26" name="Block Arc 25">
          <a:extLst>
            <a:ext uri="{FF2B5EF4-FFF2-40B4-BE49-F238E27FC236}">
              <a16:creationId xmlns:a16="http://schemas.microsoft.com/office/drawing/2014/main" id="{DFECCDBE-43B4-4922-A298-B5F8238B7911}"/>
            </a:ext>
          </a:extLst>
        </xdr:cNvPr>
        <xdr:cNvSpPr/>
      </xdr:nvSpPr>
      <xdr:spPr>
        <a:xfrm rot="18043971">
          <a:off x="6324600" y="8107680"/>
          <a:ext cx="1371600" cy="1371600"/>
        </a:xfrm>
        <a:prstGeom prst="blockArc">
          <a:avLst>
            <a:gd name="adj1" fmla="val 17081672"/>
            <a:gd name="adj2" fmla="val 977803"/>
            <a:gd name="adj3" fmla="val 252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</cdr:x>
      <cdr:y>0.42918</cdr:y>
    </cdr:from>
    <cdr:to>
      <cdr:x>0.3625</cdr:x>
      <cdr:y>0.71781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20CCD65-841B-4C52-9E5E-012F27FB9A67}"/>
            </a:ext>
          </a:extLst>
        </cdr:cNvPr>
        <cdr:cNvCxnSpPr/>
      </cdr:nvCxnSpPr>
      <cdr:spPr>
        <a:xfrm xmlns:a="http://schemas.openxmlformats.org/drawingml/2006/main">
          <a:off x="548640" y="1524000"/>
          <a:ext cx="1108710" cy="10248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</cdr:x>
      <cdr:y>0.43026</cdr:y>
    </cdr:from>
    <cdr:to>
      <cdr:x>0.415</cdr:x>
      <cdr:y>0.54936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9704C8C-22E8-4F1B-A5EC-EB229C67A959}"/>
            </a:ext>
          </a:extLst>
        </cdr:cNvPr>
        <cdr:cNvCxnSpPr/>
      </cdr:nvCxnSpPr>
      <cdr:spPr>
        <a:xfrm xmlns:a="http://schemas.openxmlformats.org/drawingml/2006/main">
          <a:off x="560070" y="1527810"/>
          <a:ext cx="1337310" cy="42291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0.26292</cdr:x>
      <cdr:y>0.16781</cdr:y>
    </cdr:from>
    <cdr:to>
      <cdr:x>0.40542</cdr:x>
      <cdr:y>0.50872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E322E2-18A1-47AA-9A9A-564679038511}"/>
            </a:ext>
          </a:extLst>
        </cdr:cNvPr>
        <cdr:cNvCxnSpPr/>
      </cdr:nvCxnSpPr>
      <cdr:spPr>
        <a:xfrm xmlns:a="http://schemas.openxmlformats.org/drawingml/2006/main" flipV="1">
          <a:off x="1202055" y="603886"/>
          <a:ext cx="651510" cy="1226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0.59542</cdr:x>
      <cdr:y>0.50556</cdr:y>
    </cdr:from>
    <cdr:to>
      <cdr:x>0.73208</cdr:x>
      <cdr:y>0.63685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AF7E60A-A9EF-4FE4-A7C9-CA3A322234A0}"/>
            </a:ext>
          </a:extLst>
        </cdr:cNvPr>
        <cdr:cNvCxnSpPr/>
      </cdr:nvCxnSpPr>
      <cdr:spPr>
        <a:xfrm xmlns:a="http://schemas.openxmlformats.org/drawingml/2006/main">
          <a:off x="2722245" y="1819276"/>
          <a:ext cx="624840" cy="472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0.58875</cdr:x>
      <cdr:y>0.25887</cdr:y>
    </cdr:from>
    <cdr:to>
      <cdr:x>0.73208</cdr:x>
      <cdr:y>0.49603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CCF966F-4B73-4DFD-B9BA-4C93115A0791}"/>
            </a:ext>
          </a:extLst>
        </cdr:cNvPr>
        <cdr:cNvCxnSpPr/>
      </cdr:nvCxnSpPr>
      <cdr:spPr>
        <a:xfrm xmlns:a="http://schemas.openxmlformats.org/drawingml/2006/main" flipV="1">
          <a:off x="2691765" y="931546"/>
          <a:ext cx="655320" cy="853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0.60042</cdr:x>
      <cdr:y>0.0757</cdr:y>
    </cdr:from>
    <cdr:to>
      <cdr:x>0.72375</cdr:x>
      <cdr:y>0.10641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54398AC-C348-4C6F-9F03-5113A3FF43EE}"/>
            </a:ext>
          </a:extLst>
        </cdr:cNvPr>
        <cdr:cNvCxnSpPr/>
      </cdr:nvCxnSpPr>
      <cdr:spPr>
        <a:xfrm xmlns:a="http://schemas.openxmlformats.org/drawingml/2006/main" flipV="1">
          <a:off x="2745105" y="272416"/>
          <a:ext cx="563880" cy="1104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0.59208</cdr:x>
      <cdr:y>0.12017</cdr:y>
    </cdr:from>
    <cdr:to>
      <cdr:x>0.72458</cdr:x>
      <cdr:y>0.15934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E22EE00-6060-40C1-8B65-C7BA0D9A23A0}"/>
            </a:ext>
          </a:extLst>
        </cdr:cNvPr>
        <cdr:cNvCxnSpPr/>
      </cdr:nvCxnSpPr>
      <cdr:spPr>
        <a:xfrm xmlns:a="http://schemas.openxmlformats.org/drawingml/2006/main">
          <a:off x="2707005" y="432436"/>
          <a:ext cx="605790" cy="140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291465</xdr:colOff>
      <xdr:row>36</xdr:row>
      <xdr:rowOff>97155</xdr:rowOff>
    </xdr:from>
    <xdr:to>
      <xdr:col>17</xdr:col>
      <xdr:colOff>196215</xdr:colOff>
      <xdr:row>64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B78A-1F35-4789-A30C-A53055E7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287654</xdr:colOff>
      <xdr:row>34</xdr:row>
      <xdr:rowOff>114300</xdr:rowOff>
    </xdr:from>
    <xdr:to>
      <xdr:col>9</xdr:col>
      <xdr:colOff>666749</xdr:colOff>
      <xdr:row>65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A9ADC-5892-4AC7-A8BC-CC96AFDC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F9098F-D837-41CB-A0BA-79E3835CBB7E}" name="Table14" displayName="Table14" ref="A1:CK89" totalsRowShown="0">
  <autoFilter ref="A1:CK89" xr:uid="{00000000-0009-0000-0100-000001000000}"/>
  <tableColumns count="89">
    <tableColumn id="1" xr3:uid="{FFF2E5AE-B8E4-4B83-94C8-FEB606C976FC}" name="Column1"/>
    <tableColumn id="2" xr3:uid="{B7C52491-5303-4C36-B6EA-84BB26AAB334}" name="cohort"/>
    <tableColumn id="3" xr3:uid="{6488B59E-149B-44F0-90F9-9641B551F4F0}" name="cohort_TF"/>
    <tableColumn id="4" xr3:uid="{C7000389-A121-45B7-B4FD-B35B8B6CFF1A}" name="no_donors"/>
    <tableColumn id="5" xr3:uid="{6C94ABF5-F723-45F6-837B-0A3450A3DE42}" name="amount_yr0"/>
    <tableColumn id="6" xr3:uid="{04BD79F6-8464-4FE8-A4FE-CAA247D41F9C}" name="amount_yr1"/>
    <tableColumn id="7" xr3:uid="{1C72F6EC-54B3-4DA2-ADA7-9903CD8B2EE4}" name="amount_yr2"/>
    <tableColumn id="8" xr3:uid="{8D81884C-9E07-4028-9A54-8500FF28A223}" name="amount_yr3"/>
    <tableColumn id="9" xr3:uid="{EB65CEE0-A139-4B62-BC60-ECC3C6D01F6E}" name="amount_yr4"/>
    <tableColumn id="10" xr3:uid="{4E177605-6F38-413F-8A4A-56AFDC46C9D1}" name="count_yr0"/>
    <tableColumn id="11" xr3:uid="{6B261CB0-7AE5-4795-AFB3-104B12B9BE63}" name="count_yr1"/>
    <tableColumn id="12" xr3:uid="{9FDC581B-F36C-4AB7-82B2-5D0033308A49}" name="count_yr2"/>
    <tableColumn id="13" xr3:uid="{99B71F90-8133-4A79-863C-1D3AB9480B4D}" name="count_yr3"/>
    <tableColumn id="14" xr3:uid="{B9FFA708-9611-4CAC-8FCE-E4770D2F6449}" name="count_yr4"/>
    <tableColumn id="15" xr3:uid="{A2688B57-11AE-4227-A38E-D590F3EBEA4B}" name="lapsed_after_first_long"/>
    <tableColumn id="16" xr3:uid="{880B2E5B-AE16-4D99-A554-DCF84E730C22}" name="lapsed_after_second"/>
    <tableColumn id="17" xr3:uid="{5C1975F7-EA11-44EE-BFEB-41FE52DAF0CC}" name="lapsed_multi_year"/>
    <tableColumn id="18" xr3:uid="{228EC6C8-F15B-48B1-BE2C-E7A5EE429E30}" name="lapsed_long_multi_year"/>
    <tableColumn id="19" xr3:uid="{6FCE45DD-BA28-4A1B-AE4B-65A1468F8A15}" name="lapsed_key_multi_year"/>
    <tableColumn id="20" xr3:uid="{417D56EC-44D9-46F7-A94C-2320E8169812}" name="lapsed_long"/>
    <tableColumn id="21" xr3:uid="{9E6F425F-5CA2-4CEA-863F-4D35BA7A00BC}" name="cohort_0_first_gift"/>
    <tableColumn id="22" xr3:uid="{9C5F8C34-528C-492F-BA91-ED42889ED28E}" name="cohort_1_lapsed_after_first"/>
    <tableColumn id="23" xr3:uid="{21976951-E20F-44B7-98C5-6BE758AD0990}" name="cohort_1_second_year"/>
    <tableColumn id="24" xr3:uid="{0C632ACE-FCB7-46E9-9CB2-AAC6E3D7067D}" name="cohort_2_lapsed_after_first_long"/>
    <tableColumn id="25" xr3:uid="{CB94E49B-5618-4067-A298-8505421F4395}" name="cohort_2_lapsed_after_second"/>
    <tableColumn id="26" xr3:uid="{8F035EB2-D0D2-4BA0-A69D-34EF3B8907D6}" name="cohort_2_multi_year"/>
    <tableColumn id="27" xr3:uid="{D68D0FE4-3276-42E7-A8F2-8F765BAC5BC8}" name="cohort_2_second_with_gap"/>
    <tableColumn id="28" xr3:uid="{FB84DBF3-E277-44AB-8E37-7C7B8083E619}" name="cohort_3_first_gift"/>
    <tableColumn id="29" xr3:uid="{15AA6D0E-72A6-461F-9218-2596589F318E}" name="cohort_3_inconsistent_multi_year"/>
    <tableColumn id="30" xr3:uid="{4BDF3505-141E-450F-8672-DC8F766EFD1B}" name="cohort_3_key_multi_year"/>
    <tableColumn id="31" xr3:uid="{BC72A3AF-35D9-4D63-B31A-864B922572F0}" name="cohort_3_lapsed_after_second"/>
    <tableColumn id="32" xr3:uid="{63628107-5714-46CD-AC86-CB31D85818E3}" name="cohort_3_lapsed_long"/>
    <tableColumn id="33" xr3:uid="{A7876ACA-56D9-4335-A996-0672D2C1DC93}" name="cohort_3_lapsed_multi_year"/>
    <tableColumn id="34" xr3:uid="{787A2065-C4F1-404D-A287-280C1CD9F133}" name="cohort_4_first_gift"/>
    <tableColumn id="35" xr3:uid="{3334DDC2-5D4A-4D19-84C9-13E752547AA8}" name="cohort_4_inconsistent_multi_year"/>
    <tableColumn id="36" xr3:uid="{E3E95448-4A54-46EE-89EA-F2464A94C8BB}" name="cohort_4_key_multi_year"/>
    <tableColumn id="37" xr3:uid="{6ACE37D6-62FD-44F6-A74B-A9C7D6B99CF8}" name="cohort_4_lapsed_after_first"/>
    <tableColumn id="38" xr3:uid="{4B33C180-0A8D-4AAA-960A-428A68BABD2A}" name="cohort_4_lapsed_key_multi_year"/>
    <tableColumn id="39" xr3:uid="{0FA0D714-FFD8-454C-9FF3-204507CB5B95}" name="cohort_4_lapsed_long"/>
    <tableColumn id="40" xr3:uid="{62244C0B-F21A-46DC-999B-7C9FFED311CE}" name="cohort_4_lapsed_long_multi_year"/>
    <tableColumn id="41" xr3:uid="{E765B4BF-C7B8-41C3-BECB-0204282EF7A8}" name="cohort_4_lapsed_multi_year"/>
    <tableColumn id="42" xr3:uid="{EEE255CC-2C30-4866-8314-7EA7F6C24154}" name="cohort_4_multi_year"/>
    <tableColumn id="43" xr3:uid="{376913B4-D411-4303-B303-E2DB88F40661}" name="cohort_4_recovered_multi_year"/>
    <tableColumn id="44" xr3:uid="{225C3F49-AD17-4454-9F13-13E6C076A5F0}" name="cohort_4_second_year"/>
    <tableColumn id="45" xr3:uid="{EA61E262-2FFB-4617-84C1-7A235AD68D6B}" name="cohort_5_first_gift"/>
    <tableColumn id="46" xr3:uid="{7A7C2173-CCF1-4479-B173-C25B271E2108}" name="cohort_5_inconsistent_multi_year"/>
    <tableColumn id="47" xr3:uid="{11482A9A-664B-4661-86DA-B7F6183EAFE9}" name="cohort_5_key_multi_year"/>
    <tableColumn id="48" xr3:uid="{CCD3786F-0F26-4361-B05E-9859E4E34C8E}" name="cohort_5_lapsed_after_first"/>
    <tableColumn id="49" xr3:uid="{CEC5A00F-6BB8-4F75-8846-3655970E8203}" name="cohort_5_lapsed_after_first_long"/>
    <tableColumn id="50" xr3:uid="{1C43AA7D-A5E9-4AB3-8ED4-683E7566F349}" name="cohort_5_lapsed_after_second"/>
    <tableColumn id="51" xr3:uid="{3A8196CE-1C54-459E-A69E-675A14AC9B9A}" name="cohort_5_lapsed_key_multi_year"/>
    <tableColumn id="52" xr3:uid="{46D0ECCA-36BE-4006-A094-224AF81757AC}" name="cohort_5_lapsed_long"/>
    <tableColumn id="53" xr3:uid="{A0F3B4DD-EBCC-4CF4-82F6-DF1487875590}" name="cohort_5_lapsed_long_key_multi_year"/>
    <tableColumn id="54" xr3:uid="{720A80B1-72C5-44B0-9E87-51883B944897}" name="cohort_5_lapsed_long_multi_year"/>
    <tableColumn id="55" xr3:uid="{1F865755-0FF3-492F-B92E-43087CC6D7A9}" name="cohort_5_lapsed_multi_year"/>
    <tableColumn id="56" xr3:uid="{D3008A8B-5C06-470B-B292-36FB554560A4}" name="cohort_5_multi_year"/>
    <tableColumn id="57" xr3:uid="{2F93E88D-4600-42F0-A785-11BBC49A9421}" name="cohort_5_recovered_key_multi_year"/>
    <tableColumn id="58" xr3:uid="{0BF5E8F0-8FA9-437E-A65A-C7C03945F269}" name="cohort_5_recovered_multi_year"/>
    <tableColumn id="59" xr3:uid="{3145A1DC-D763-48A6-B6C8-E7BA18651A47}" name="cohort_5_second_with_gap"/>
    <tableColumn id="60" xr3:uid="{3B328E41-E506-4A55-A424-A98AC22A1968}" name="cohort_5_second_year"/>
    <tableColumn id="61" xr3:uid="{165358F3-33B6-43A7-BD25-5F20B839DFE9}" name="cohort_6_first_gift"/>
    <tableColumn id="62" xr3:uid="{E21A57E4-F2AC-4570-8101-2D9123F68613}" name="cohort_6_key_multi_year"/>
    <tableColumn id="63" xr3:uid="{CBFCF0AA-2534-492E-B178-16C8C19E2ADF}" name="cohort_6_lapsed_after_first"/>
    <tableColumn id="64" xr3:uid="{1D74EA02-0686-4B51-BE5C-7C1C35EFB75B}" name="cohort_6_lapsed_after_first_long"/>
    <tableColumn id="65" xr3:uid="{4E257750-9E1A-46A8-9699-EBE3E56555DA}" name="cohort_6_lapsed_after_second"/>
    <tableColumn id="66" xr3:uid="{6C8ABFD6-3E64-4BF8-9E1C-CFDB9EAABB79}" name="cohort_6_lapsed_key_multi_year"/>
    <tableColumn id="67" xr3:uid="{E74CBEA5-B003-4051-B7F9-E159FA9DF20D}" name="cohort_6_lapsed_long"/>
    <tableColumn id="68" xr3:uid="{82FE2DEA-D97C-40ED-9FC8-3155A00A5F0A}" name="cohort_6_lapsed_long_key_multi_year"/>
    <tableColumn id="69" xr3:uid="{BB079C41-C6CF-42B2-B9C1-459EFB5E1B9C}" name="cohort_6_lapsed_long_multi_year"/>
    <tableColumn id="70" xr3:uid="{6846EF89-4C9D-42F7-929D-3F0BE583D988}" name="cohort_6_multi_year"/>
    <tableColumn id="71" xr3:uid="{03C299B2-8BBB-415D-8B60-9B0D35EE6531}" name="lapsed_amount_yr0"/>
    <tableColumn id="72" xr3:uid="{D0AE91B4-565D-485F-BC7A-38E507866966}" name="lapsed_amount_yr1"/>
    <tableColumn id="73" xr3:uid="{7FEF576C-4417-497B-AC8C-3EBE51CFBCFA}" name="lapsed_amount_yr2"/>
    <tableColumn id="74" xr3:uid="{BBA7B3B9-5592-4C6D-A2EB-8AC41D36E4DC}" name="lapsed_amount_yr3"/>
    <tableColumn id="75" xr3:uid="{7D77BD99-358C-4FA9-B555-F64259D8FCB7}" name="lapsed_amount_yr4"/>
    <tableColumn id="76" xr3:uid="{BB873A1C-7249-4035-AA4A-63BE87BF7498}" name="upgraded_amount_yr0"/>
    <tableColumn id="77" xr3:uid="{F5C0E7F2-5FD8-4C48-9F4D-5D8D59A82D0E}" name="upgraded_amount_yr1"/>
    <tableColumn id="78" xr3:uid="{247D18D3-457E-43F7-A0AB-3A91F37BF536}" name="upgraded_amount_yr2"/>
    <tableColumn id="79" xr3:uid="{68217E05-CC8C-415E-9469-A43FDDE2C0E4}" name="upgraded_amount_yr3"/>
    <tableColumn id="80" xr3:uid="{E02BAD64-3031-4494-8CEA-083BCA8F7AA5}" name="upgraded_amount_yr4"/>
    <tableColumn id="81" xr3:uid="{B5AC05B7-79AC-486F-938E-4712FB259064}" name="downgraded_amount_yr0"/>
    <tableColumn id="82" xr3:uid="{85266220-C868-4A10-8BCC-43ED7ACC8BBD}" name="downgraded_amount_yr1"/>
    <tableColumn id="83" xr3:uid="{9504351A-200B-43AE-84A3-6816C2730FC8}" name="downgraded_amount_yr2"/>
    <tableColumn id="84" xr3:uid="{009E1C36-D4E3-4857-A4D7-142AD7D7ACB9}" name="downgraded_amount_yr3"/>
    <tableColumn id="85" xr3:uid="{E4312BAE-7ECF-4C94-A5FD-BB31838DCC66}" name="downgraded_amount_yr4"/>
    <tableColumn id="86" xr3:uid="{5C2853B7-4B19-41AB-A449-382E8DA2073F}" name="amount_total"/>
    <tableColumn id="87" xr3:uid="{661D6F8D-6FD7-4C03-87E6-026BF18150F7}" name="count_total"/>
    <tableColumn id="88" xr3:uid="{4613D884-448D-4694-A733-0B40730EFDE6}" name="neg_yr"/>
    <tableColumn id="89" xr3:uid="{034EA9AF-326D-4E50-A0F8-53DE72C6D265}" name="cohort_gift_ye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K89" totalsRowShown="0">
  <autoFilter ref="A1:CK89" xr:uid="{00000000-0009-0000-0100-000001000000}">
    <filterColumn colId="1">
      <filters>
        <filter val="2013"/>
      </filters>
    </filterColumn>
    <filterColumn colId="88">
      <filters>
        <filter val="yr0"/>
        <filter val="yr1"/>
        <filter val="yr2"/>
      </filters>
    </filterColumn>
  </autoFilter>
  <tableColumns count="89">
    <tableColumn id="1" xr3:uid="{00000000-0010-0000-0000-000001000000}" name="Column1"/>
    <tableColumn id="2" xr3:uid="{00000000-0010-0000-0000-000002000000}" name="cohort"/>
    <tableColumn id="3" xr3:uid="{00000000-0010-0000-0000-000003000000}" name="cohort_TF"/>
    <tableColumn id="4" xr3:uid="{00000000-0010-0000-0000-000004000000}" name="no_donors"/>
    <tableColumn id="5" xr3:uid="{00000000-0010-0000-0000-000005000000}" name="amount_yr0"/>
    <tableColumn id="6" xr3:uid="{00000000-0010-0000-0000-000006000000}" name="amount_yr1"/>
    <tableColumn id="7" xr3:uid="{00000000-0010-0000-0000-000007000000}" name="amount_yr2"/>
    <tableColumn id="8" xr3:uid="{00000000-0010-0000-0000-000008000000}" name="amount_yr3"/>
    <tableColumn id="9" xr3:uid="{00000000-0010-0000-0000-000009000000}" name="amount_yr4"/>
    <tableColumn id="10" xr3:uid="{00000000-0010-0000-0000-00000A000000}" name="count_yr0"/>
    <tableColumn id="11" xr3:uid="{00000000-0010-0000-0000-00000B000000}" name="count_yr1"/>
    <tableColumn id="12" xr3:uid="{00000000-0010-0000-0000-00000C000000}" name="count_yr2"/>
    <tableColumn id="13" xr3:uid="{00000000-0010-0000-0000-00000D000000}" name="count_yr3"/>
    <tableColumn id="14" xr3:uid="{00000000-0010-0000-0000-00000E000000}" name="count_yr4"/>
    <tableColumn id="15" xr3:uid="{00000000-0010-0000-0000-00000F000000}" name="lapsed_after_first_long"/>
    <tableColumn id="16" xr3:uid="{00000000-0010-0000-0000-000010000000}" name="lapsed_after_second"/>
    <tableColumn id="17" xr3:uid="{00000000-0010-0000-0000-000011000000}" name="lapsed_multi_year"/>
    <tableColumn id="18" xr3:uid="{00000000-0010-0000-0000-000012000000}" name="lapsed_long_multi_year"/>
    <tableColumn id="19" xr3:uid="{00000000-0010-0000-0000-000013000000}" name="lapsed_key_multi_year"/>
    <tableColumn id="20" xr3:uid="{00000000-0010-0000-0000-000014000000}" name="lapsed_long"/>
    <tableColumn id="21" xr3:uid="{00000000-0010-0000-0000-000015000000}" name="cohort_0_first_gift"/>
    <tableColumn id="22" xr3:uid="{00000000-0010-0000-0000-000016000000}" name="cohort_1_lapsed_after_first"/>
    <tableColumn id="23" xr3:uid="{00000000-0010-0000-0000-000017000000}" name="cohort_1_second_year"/>
    <tableColumn id="24" xr3:uid="{00000000-0010-0000-0000-000018000000}" name="cohort_2_lapsed_after_first_long"/>
    <tableColumn id="25" xr3:uid="{00000000-0010-0000-0000-000019000000}" name="cohort_2_lapsed_after_second"/>
    <tableColumn id="26" xr3:uid="{00000000-0010-0000-0000-00001A000000}" name="cohort_2_multi_year"/>
    <tableColumn id="27" xr3:uid="{00000000-0010-0000-0000-00001B000000}" name="cohort_2_second_with_gap"/>
    <tableColumn id="28" xr3:uid="{00000000-0010-0000-0000-00001C000000}" name="cohort_3_first_gift"/>
    <tableColumn id="29" xr3:uid="{00000000-0010-0000-0000-00001D000000}" name="cohort_3_inconsistent_multi_year"/>
    <tableColumn id="30" xr3:uid="{00000000-0010-0000-0000-00001E000000}" name="cohort_3_key_multi_year"/>
    <tableColumn id="31" xr3:uid="{00000000-0010-0000-0000-00001F000000}" name="cohort_3_lapsed_after_second"/>
    <tableColumn id="32" xr3:uid="{00000000-0010-0000-0000-000020000000}" name="cohort_3_lapsed_long"/>
    <tableColumn id="33" xr3:uid="{00000000-0010-0000-0000-000021000000}" name="cohort_3_lapsed_multi_year"/>
    <tableColumn id="34" xr3:uid="{00000000-0010-0000-0000-000022000000}" name="cohort_4_first_gift"/>
    <tableColumn id="35" xr3:uid="{00000000-0010-0000-0000-000023000000}" name="cohort_4_inconsistent_multi_year"/>
    <tableColumn id="36" xr3:uid="{00000000-0010-0000-0000-000024000000}" name="cohort_4_key_multi_year"/>
    <tableColumn id="37" xr3:uid="{00000000-0010-0000-0000-000025000000}" name="cohort_4_lapsed_after_first"/>
    <tableColumn id="38" xr3:uid="{00000000-0010-0000-0000-000026000000}" name="cohort_4_lapsed_key_multi_year"/>
    <tableColumn id="39" xr3:uid="{00000000-0010-0000-0000-000027000000}" name="cohort_4_lapsed_long"/>
    <tableColumn id="40" xr3:uid="{00000000-0010-0000-0000-000028000000}" name="cohort_4_lapsed_long_multi_year"/>
    <tableColumn id="41" xr3:uid="{00000000-0010-0000-0000-000029000000}" name="cohort_4_lapsed_multi_year"/>
    <tableColumn id="42" xr3:uid="{00000000-0010-0000-0000-00002A000000}" name="cohort_4_multi_year"/>
    <tableColumn id="43" xr3:uid="{00000000-0010-0000-0000-00002B000000}" name="cohort_4_recovered_multi_year"/>
    <tableColumn id="44" xr3:uid="{00000000-0010-0000-0000-00002C000000}" name="cohort_4_second_year"/>
    <tableColumn id="45" xr3:uid="{00000000-0010-0000-0000-00002D000000}" name="cohort_5_first_gift"/>
    <tableColumn id="46" xr3:uid="{00000000-0010-0000-0000-00002E000000}" name="cohort_5_inconsistent_multi_year"/>
    <tableColumn id="47" xr3:uid="{00000000-0010-0000-0000-00002F000000}" name="cohort_5_key_multi_year"/>
    <tableColumn id="48" xr3:uid="{00000000-0010-0000-0000-000030000000}" name="cohort_5_lapsed_after_first"/>
    <tableColumn id="49" xr3:uid="{00000000-0010-0000-0000-000031000000}" name="cohort_5_lapsed_after_first_long"/>
    <tableColumn id="50" xr3:uid="{00000000-0010-0000-0000-000032000000}" name="cohort_5_lapsed_after_second"/>
    <tableColumn id="51" xr3:uid="{00000000-0010-0000-0000-000033000000}" name="cohort_5_lapsed_key_multi_year"/>
    <tableColumn id="52" xr3:uid="{00000000-0010-0000-0000-000034000000}" name="cohort_5_lapsed_long"/>
    <tableColumn id="53" xr3:uid="{00000000-0010-0000-0000-000035000000}" name="cohort_5_lapsed_long_key_multi_year"/>
    <tableColumn id="54" xr3:uid="{00000000-0010-0000-0000-000036000000}" name="cohort_5_lapsed_long_multi_year"/>
    <tableColumn id="55" xr3:uid="{00000000-0010-0000-0000-000037000000}" name="cohort_5_lapsed_multi_year"/>
    <tableColumn id="56" xr3:uid="{00000000-0010-0000-0000-000038000000}" name="cohort_5_multi_year"/>
    <tableColumn id="57" xr3:uid="{00000000-0010-0000-0000-000039000000}" name="cohort_5_recovered_key_multi_year"/>
    <tableColumn id="58" xr3:uid="{00000000-0010-0000-0000-00003A000000}" name="cohort_5_recovered_multi_year"/>
    <tableColumn id="59" xr3:uid="{00000000-0010-0000-0000-00003B000000}" name="cohort_5_second_with_gap"/>
    <tableColumn id="60" xr3:uid="{00000000-0010-0000-0000-00003C000000}" name="cohort_5_second_year"/>
    <tableColumn id="61" xr3:uid="{00000000-0010-0000-0000-00003D000000}" name="cohort_6_first_gift"/>
    <tableColumn id="62" xr3:uid="{00000000-0010-0000-0000-00003E000000}" name="cohort_6_key_multi_year"/>
    <tableColumn id="63" xr3:uid="{00000000-0010-0000-0000-00003F000000}" name="cohort_6_lapsed_after_first"/>
    <tableColumn id="64" xr3:uid="{00000000-0010-0000-0000-000040000000}" name="cohort_6_lapsed_after_first_long"/>
    <tableColumn id="65" xr3:uid="{00000000-0010-0000-0000-000041000000}" name="cohort_6_lapsed_after_second"/>
    <tableColumn id="66" xr3:uid="{00000000-0010-0000-0000-000042000000}" name="cohort_6_lapsed_key_multi_year"/>
    <tableColumn id="67" xr3:uid="{00000000-0010-0000-0000-000043000000}" name="cohort_6_lapsed_long"/>
    <tableColumn id="68" xr3:uid="{00000000-0010-0000-0000-000044000000}" name="cohort_6_lapsed_long_key_multi_year"/>
    <tableColumn id="69" xr3:uid="{00000000-0010-0000-0000-000045000000}" name="cohort_6_lapsed_long_multi_year"/>
    <tableColumn id="70" xr3:uid="{00000000-0010-0000-0000-000046000000}" name="cohort_6_multi_year"/>
    <tableColumn id="71" xr3:uid="{00000000-0010-0000-0000-000047000000}" name="lapsed_amount_yr0"/>
    <tableColumn id="72" xr3:uid="{00000000-0010-0000-0000-000048000000}" name="lapsed_amount_yr1"/>
    <tableColumn id="73" xr3:uid="{00000000-0010-0000-0000-000049000000}" name="lapsed_amount_yr2"/>
    <tableColumn id="74" xr3:uid="{00000000-0010-0000-0000-00004A000000}" name="lapsed_amount_yr3"/>
    <tableColumn id="75" xr3:uid="{00000000-0010-0000-0000-00004B000000}" name="lapsed_amount_yr4"/>
    <tableColumn id="76" xr3:uid="{00000000-0010-0000-0000-00004C000000}" name="upgraded_amount_yr0"/>
    <tableColumn id="77" xr3:uid="{00000000-0010-0000-0000-00004D000000}" name="upgraded_amount_yr1"/>
    <tableColumn id="78" xr3:uid="{00000000-0010-0000-0000-00004E000000}" name="upgraded_amount_yr2"/>
    <tableColumn id="79" xr3:uid="{00000000-0010-0000-0000-00004F000000}" name="upgraded_amount_yr3"/>
    <tableColumn id="80" xr3:uid="{00000000-0010-0000-0000-000050000000}" name="upgraded_amount_yr4"/>
    <tableColumn id="81" xr3:uid="{00000000-0010-0000-0000-000051000000}" name="downgraded_amount_yr0"/>
    <tableColumn id="82" xr3:uid="{00000000-0010-0000-0000-000052000000}" name="downgraded_amount_yr1"/>
    <tableColumn id="83" xr3:uid="{00000000-0010-0000-0000-000053000000}" name="downgraded_amount_yr2"/>
    <tableColumn id="84" xr3:uid="{00000000-0010-0000-0000-000054000000}" name="downgraded_amount_yr3"/>
    <tableColumn id="85" xr3:uid="{00000000-0010-0000-0000-000055000000}" name="downgraded_amount_yr4"/>
    <tableColumn id="86" xr3:uid="{00000000-0010-0000-0000-000056000000}" name="amount_total"/>
    <tableColumn id="87" xr3:uid="{00000000-0010-0000-0000-000057000000}" name="count_total"/>
    <tableColumn id="88" xr3:uid="{00000000-0010-0000-0000-000058000000}" name="neg_yr"/>
    <tableColumn id="89" xr3:uid="{00000000-0010-0000-0000-000059000000}" name="cohort_gift_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7:L64" totalsRowShown="0">
  <autoFilter ref="C37:L64" xr:uid="{00000000-0009-0000-0100-000002000000}">
    <filterColumn colId="8">
      <customFilters>
        <customFilter operator="notEqual" val=" "/>
      </customFilters>
    </filterColumn>
  </autoFilter>
  <tableColumns count="10">
    <tableColumn id="1" xr3:uid="{00000000-0010-0000-0100-000001000000}" name="cohort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retention rate"/>
    <tableColumn id="10" xr3:uid="{00000000-0010-0000-0100-00000A000000}" name="gift 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346B-BCAB-404C-8846-0900C7E49A28}">
  <dimension ref="A1:CU113"/>
  <sheetViews>
    <sheetView tabSelected="1" workbookViewId="0">
      <selection activeCell="G92" sqref="G92"/>
    </sheetView>
  </sheetViews>
  <sheetFormatPr defaultRowHeight="14.4" x14ac:dyDescent="0.55000000000000004"/>
  <cols>
    <col min="1" max="1" width="9.62890625" customWidth="1"/>
    <col min="3" max="3" width="10.578125" customWidth="1"/>
    <col min="4" max="4" width="11.05078125" customWidth="1"/>
    <col min="5" max="7" width="12.26171875" customWidth="1"/>
    <col min="8" max="9" width="12.26171875" hidden="1" customWidth="1"/>
    <col min="10" max="14" width="10.578125" hidden="1" customWidth="1"/>
    <col min="15" max="15" width="20.62890625" hidden="1" customWidth="1"/>
    <col min="16" max="16" width="18.83984375" hidden="1" customWidth="1"/>
    <col min="17" max="17" width="17" hidden="1" customWidth="1"/>
    <col min="18" max="18" width="21.3125" hidden="1" customWidth="1"/>
    <col min="19" max="19" width="20.68359375" hidden="1" customWidth="1"/>
    <col min="20" max="20" width="11.89453125" hidden="1" customWidth="1"/>
    <col min="21" max="21" width="17.20703125" hidden="1" customWidth="1"/>
    <col min="22" max="22" width="24.47265625" hidden="1" customWidth="1"/>
    <col min="23" max="23" width="20.68359375" hidden="1" customWidth="1"/>
    <col min="24" max="24" width="27.05078125" hidden="1" customWidth="1"/>
    <col min="25" max="25" width="27" hidden="1" customWidth="1"/>
    <col min="26" max="26" width="19.15625" hidden="1" customWidth="1"/>
    <col min="27" max="27" width="24.41796875" hidden="1" customWidth="1"/>
    <col min="28" max="28" width="17.20703125" hidden="1" customWidth="1"/>
    <col min="29" max="29" width="27.05078125" hidden="1" customWidth="1"/>
    <col min="30" max="30" width="22.83984375" hidden="1" customWidth="1"/>
    <col min="31" max="31" width="27" hidden="1" customWidth="1"/>
    <col min="32" max="32" width="20.05078125" hidden="1" customWidth="1"/>
    <col min="33" max="33" width="25.15625" hidden="1" customWidth="1"/>
    <col min="34" max="34" width="17.20703125" hidden="1" customWidth="1"/>
    <col min="35" max="35" width="27.05078125" hidden="1" customWidth="1"/>
    <col min="36" max="36" width="22.83984375" hidden="1" customWidth="1"/>
    <col min="37" max="37" width="24.47265625" hidden="1" customWidth="1"/>
    <col min="38" max="38" width="27.05078125" hidden="1" customWidth="1"/>
    <col min="39" max="39" width="20.05078125" hidden="1" customWidth="1"/>
    <col min="40" max="40" width="27.05078125" hidden="1" customWidth="1"/>
    <col min="41" max="41" width="25.15625" hidden="1" customWidth="1"/>
    <col min="42" max="42" width="19.15625" hidden="1" customWidth="1"/>
    <col min="43" max="43" width="27.05078125" hidden="1" customWidth="1"/>
    <col min="44" max="44" width="20.68359375" hidden="1" customWidth="1"/>
    <col min="45" max="45" width="17.20703125" hidden="1" customWidth="1"/>
    <col min="46" max="46" width="27.05078125" hidden="1" customWidth="1"/>
    <col min="47" max="47" width="22.83984375" hidden="1" customWidth="1"/>
    <col min="48" max="48" width="24.47265625" hidden="1" customWidth="1"/>
    <col min="49" max="49" width="27.05078125" hidden="1" customWidth="1"/>
    <col min="50" max="50" width="27" hidden="1" customWidth="1"/>
    <col min="51" max="51" width="27.05078125" hidden="1" customWidth="1"/>
    <col min="52" max="52" width="20.05078125" hidden="1" customWidth="1"/>
    <col min="53" max="54" width="27.05078125" hidden="1" customWidth="1"/>
    <col min="55" max="55" width="25.15625" hidden="1" customWidth="1"/>
    <col min="56" max="56" width="19.15625" hidden="1" customWidth="1"/>
    <col min="57" max="58" width="27.05078125" hidden="1" customWidth="1"/>
    <col min="59" max="59" width="24.41796875" hidden="1" customWidth="1"/>
    <col min="60" max="60" width="20.68359375" hidden="1" customWidth="1"/>
    <col min="61" max="61" width="17.20703125" hidden="1" customWidth="1"/>
    <col min="62" max="62" width="22.83984375" hidden="1" customWidth="1"/>
    <col min="63" max="63" width="24.47265625" hidden="1" customWidth="1"/>
    <col min="64" max="64" width="27.05078125" hidden="1" customWidth="1"/>
    <col min="65" max="65" width="27" hidden="1" customWidth="1"/>
    <col min="66" max="66" width="27.05078125" hidden="1" customWidth="1"/>
    <col min="67" max="67" width="20.05078125" hidden="1" customWidth="1"/>
    <col min="68" max="69" width="27.05078125" hidden="1" customWidth="1"/>
    <col min="70" max="70" width="19.15625" hidden="1" customWidth="1"/>
    <col min="71" max="75" width="18.26171875" hidden="1" customWidth="1"/>
    <col min="76" max="80" width="20.68359375" hidden="1" customWidth="1"/>
    <col min="81" max="85" width="23.1015625" hidden="1" customWidth="1"/>
    <col min="86" max="86" width="13.3671875" customWidth="1"/>
    <col min="87" max="87" width="11.68359375" customWidth="1"/>
    <col min="89" max="89" width="15.68359375" customWidth="1"/>
    <col min="91" max="91" width="8.734375" bestFit="1" customWidth="1"/>
  </cols>
  <sheetData>
    <row r="1" spans="1:92" x14ac:dyDescent="0.55000000000000004">
      <c r="A1" t="s">
        <v>116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s="5" t="s">
        <v>84</v>
      </c>
      <c r="CI1" t="s">
        <v>85</v>
      </c>
      <c r="CJ1" s="5" t="s">
        <v>86</v>
      </c>
      <c r="CK1" s="5" t="s">
        <v>87</v>
      </c>
    </row>
    <row r="2" spans="1:92" x14ac:dyDescent="0.55000000000000004">
      <c r="A2">
        <v>1</v>
      </c>
      <c r="B2">
        <v>2013</v>
      </c>
      <c r="C2" t="s">
        <v>88</v>
      </c>
      <c r="D2">
        <v>320069</v>
      </c>
      <c r="E2">
        <v>30411763.600000001</v>
      </c>
      <c r="F2">
        <v>15267703.98</v>
      </c>
      <c r="G2">
        <v>12587307.390000001</v>
      </c>
      <c r="H2">
        <v>11398269.65</v>
      </c>
      <c r="I2">
        <v>11155755.220000001</v>
      </c>
      <c r="J2">
        <v>573067</v>
      </c>
      <c r="K2">
        <v>283622</v>
      </c>
      <c r="L2">
        <v>183426</v>
      </c>
      <c r="M2">
        <v>152195</v>
      </c>
      <c r="N2">
        <v>159847</v>
      </c>
      <c r="O2">
        <v>6459</v>
      </c>
      <c r="P2">
        <v>1740</v>
      </c>
      <c r="Q2">
        <v>5632</v>
      </c>
      <c r="R2">
        <v>14140</v>
      </c>
      <c r="S2">
        <v>4766</v>
      </c>
      <c r="T2">
        <v>264969</v>
      </c>
      <c r="U2">
        <v>320069</v>
      </c>
      <c r="V2">
        <v>257939</v>
      </c>
      <c r="W2">
        <v>62130</v>
      </c>
      <c r="X2">
        <v>241786</v>
      </c>
      <c r="Y2">
        <v>36050</v>
      </c>
      <c r="Z2">
        <v>26080</v>
      </c>
      <c r="AA2">
        <v>16153</v>
      </c>
      <c r="AB2">
        <v>8968</v>
      </c>
      <c r="AC2">
        <v>9347</v>
      </c>
      <c r="AD2">
        <v>14320</v>
      </c>
      <c r="AE2">
        <v>11843</v>
      </c>
      <c r="AF2">
        <v>263831</v>
      </c>
      <c r="AG2">
        <v>11760</v>
      </c>
      <c r="AH2">
        <v>7206</v>
      </c>
      <c r="AI2">
        <v>1453</v>
      </c>
      <c r="AJ2">
        <v>9878</v>
      </c>
      <c r="AK2">
        <v>6773</v>
      </c>
      <c r="AL2">
        <v>4442</v>
      </c>
      <c r="AM2">
        <v>267015</v>
      </c>
      <c r="AN2">
        <v>9423</v>
      </c>
      <c r="AO2">
        <v>5487</v>
      </c>
      <c r="AP2">
        <v>3860</v>
      </c>
      <c r="AQ2">
        <v>2337</v>
      </c>
      <c r="AR2">
        <v>2195</v>
      </c>
      <c r="AS2">
        <v>2436</v>
      </c>
      <c r="AT2">
        <v>561</v>
      </c>
      <c r="AU2">
        <v>6288</v>
      </c>
      <c r="AV2">
        <v>6333</v>
      </c>
      <c r="AW2">
        <v>6459</v>
      </c>
      <c r="AX2">
        <v>1740</v>
      </c>
      <c r="AY2">
        <v>4766</v>
      </c>
      <c r="AZ2">
        <v>264968</v>
      </c>
      <c r="BA2">
        <v>3924</v>
      </c>
      <c r="BB2">
        <v>14140</v>
      </c>
      <c r="BC2">
        <v>5632</v>
      </c>
      <c r="BD2">
        <v>736</v>
      </c>
      <c r="BE2">
        <v>518</v>
      </c>
      <c r="BF2">
        <v>380</v>
      </c>
      <c r="BG2">
        <v>314</v>
      </c>
      <c r="BH2">
        <v>873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6740520.3899999997</v>
      </c>
      <c r="BZ2">
        <v>3355505.73</v>
      </c>
      <c r="CA2">
        <v>2803829.96</v>
      </c>
      <c r="CB2">
        <v>3012995.58</v>
      </c>
      <c r="CC2">
        <v>0</v>
      </c>
      <c r="CD2">
        <v>4491997.1500000004</v>
      </c>
      <c r="CE2">
        <v>3786826.85</v>
      </c>
      <c r="CF2">
        <v>2813452.88</v>
      </c>
      <c r="CG2">
        <v>2623391.85</v>
      </c>
      <c r="CH2">
        <v>80820799.840000004</v>
      </c>
      <c r="CI2">
        <v>1352157</v>
      </c>
      <c r="CJ2">
        <v>1</v>
      </c>
      <c r="CK2" t="s">
        <v>89</v>
      </c>
    </row>
    <row r="3" spans="1:92" x14ac:dyDescent="0.55000000000000004">
      <c r="A3">
        <v>2</v>
      </c>
      <c r="B3">
        <v>2014</v>
      </c>
      <c r="C3" t="s">
        <v>88</v>
      </c>
      <c r="D3">
        <v>320673</v>
      </c>
      <c r="E3">
        <v>26174282.52</v>
      </c>
      <c r="F3">
        <v>7745897.2599999998</v>
      </c>
      <c r="G3">
        <v>6437708.7699999996</v>
      </c>
      <c r="H3">
        <v>5818855.0199999996</v>
      </c>
      <c r="I3">
        <v>1874641.8</v>
      </c>
      <c r="J3">
        <v>461347</v>
      </c>
      <c r="K3">
        <v>131028</v>
      </c>
      <c r="L3">
        <v>89558</v>
      </c>
      <c r="M3">
        <v>86127</v>
      </c>
      <c r="N3">
        <v>26846</v>
      </c>
      <c r="O3">
        <v>0</v>
      </c>
      <c r="P3">
        <v>0</v>
      </c>
      <c r="Q3">
        <v>6419</v>
      </c>
      <c r="R3">
        <v>7150</v>
      </c>
      <c r="S3">
        <v>4741</v>
      </c>
      <c r="T3">
        <v>285324</v>
      </c>
      <c r="U3">
        <v>320673</v>
      </c>
      <c r="V3">
        <v>272006</v>
      </c>
      <c r="W3">
        <v>48667</v>
      </c>
      <c r="X3">
        <v>256220</v>
      </c>
      <c r="Y3">
        <v>32928</v>
      </c>
      <c r="Z3">
        <v>15739</v>
      </c>
      <c r="AA3">
        <v>15786</v>
      </c>
      <c r="AB3">
        <v>8220</v>
      </c>
      <c r="AC3">
        <v>8109</v>
      </c>
      <c r="AD3">
        <v>7961</v>
      </c>
      <c r="AE3">
        <v>11850</v>
      </c>
      <c r="AF3">
        <v>276755</v>
      </c>
      <c r="AG3">
        <v>7778</v>
      </c>
      <c r="AH3">
        <v>2699</v>
      </c>
      <c r="AI3">
        <v>582</v>
      </c>
      <c r="AJ3">
        <v>3220</v>
      </c>
      <c r="AK3">
        <v>7307</v>
      </c>
      <c r="AL3">
        <v>4741</v>
      </c>
      <c r="AM3">
        <v>285324</v>
      </c>
      <c r="AN3">
        <v>7150</v>
      </c>
      <c r="AO3">
        <v>6419</v>
      </c>
      <c r="AP3">
        <v>1690</v>
      </c>
      <c r="AQ3">
        <v>628</v>
      </c>
      <c r="AR3">
        <v>913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3589978.21</v>
      </c>
      <c r="BZ3">
        <v>2040239.8</v>
      </c>
      <c r="CA3">
        <v>1569322.23</v>
      </c>
      <c r="CB3">
        <v>294075.67</v>
      </c>
      <c r="CC3">
        <v>0</v>
      </c>
      <c r="CD3">
        <v>2633662.15</v>
      </c>
      <c r="CE3">
        <v>1618257.48</v>
      </c>
      <c r="CF3">
        <v>1510965.57</v>
      </c>
      <c r="CG3">
        <v>2001740.67</v>
      </c>
      <c r="CH3">
        <v>46176743.57</v>
      </c>
      <c r="CI3">
        <v>768060</v>
      </c>
      <c r="CJ3">
        <v>1</v>
      </c>
      <c r="CK3" t="s">
        <v>89</v>
      </c>
    </row>
    <row r="4" spans="1:92" x14ac:dyDescent="0.55000000000000004">
      <c r="A4">
        <v>3</v>
      </c>
      <c r="B4">
        <v>2015</v>
      </c>
      <c r="C4" t="s">
        <v>88</v>
      </c>
      <c r="D4">
        <v>355137</v>
      </c>
      <c r="E4">
        <v>30146878.32</v>
      </c>
      <c r="F4">
        <v>8280549.8700000001</v>
      </c>
      <c r="G4">
        <v>7444145.6299999999</v>
      </c>
      <c r="H4">
        <v>2329381.58</v>
      </c>
      <c r="I4">
        <v>0</v>
      </c>
      <c r="J4">
        <v>468181</v>
      </c>
      <c r="K4">
        <v>112446</v>
      </c>
      <c r="L4">
        <v>98311</v>
      </c>
      <c r="M4">
        <v>29555</v>
      </c>
      <c r="N4">
        <v>0</v>
      </c>
      <c r="O4">
        <v>0</v>
      </c>
      <c r="P4">
        <v>14405</v>
      </c>
      <c r="Q4">
        <v>10726</v>
      </c>
      <c r="R4">
        <v>0</v>
      </c>
      <c r="S4">
        <v>0</v>
      </c>
      <c r="T4">
        <v>318022</v>
      </c>
      <c r="U4">
        <v>355137</v>
      </c>
      <c r="V4">
        <v>309059</v>
      </c>
      <c r="W4">
        <v>46078</v>
      </c>
      <c r="X4">
        <v>292539</v>
      </c>
      <c r="Y4">
        <v>30755</v>
      </c>
      <c r="Z4">
        <v>15323</v>
      </c>
      <c r="AA4">
        <v>16520</v>
      </c>
      <c r="AB4">
        <v>3535</v>
      </c>
      <c r="AC4">
        <v>3852</v>
      </c>
      <c r="AD4">
        <v>4597</v>
      </c>
      <c r="AE4">
        <v>14405</v>
      </c>
      <c r="AF4">
        <v>318022</v>
      </c>
      <c r="AG4">
        <v>10726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4010482.14</v>
      </c>
      <c r="BZ4">
        <v>2334629.0499999998</v>
      </c>
      <c r="CA4">
        <v>350603.84</v>
      </c>
      <c r="CB4">
        <v>0</v>
      </c>
      <c r="CC4">
        <v>0</v>
      </c>
      <c r="CD4">
        <v>2560692.2799999998</v>
      </c>
      <c r="CE4">
        <v>1665471.64</v>
      </c>
      <c r="CF4">
        <v>2580070.4900000002</v>
      </c>
      <c r="CG4">
        <v>0</v>
      </c>
      <c r="CH4">
        <v>45871573.82</v>
      </c>
      <c r="CI4">
        <v>678938</v>
      </c>
      <c r="CJ4">
        <v>1</v>
      </c>
      <c r="CK4" t="s">
        <v>89</v>
      </c>
    </row>
    <row r="5" spans="1:92" x14ac:dyDescent="0.55000000000000004">
      <c r="A5">
        <v>4</v>
      </c>
      <c r="B5">
        <v>2016</v>
      </c>
      <c r="C5" t="s">
        <v>88</v>
      </c>
      <c r="D5">
        <v>445598</v>
      </c>
      <c r="E5">
        <v>36530214.520000003</v>
      </c>
      <c r="F5">
        <v>10475760.27</v>
      </c>
      <c r="G5">
        <v>2885540.02</v>
      </c>
      <c r="H5">
        <v>0</v>
      </c>
      <c r="I5">
        <v>0</v>
      </c>
      <c r="J5">
        <v>602717</v>
      </c>
      <c r="K5">
        <v>177433</v>
      </c>
      <c r="L5">
        <v>46209</v>
      </c>
      <c r="M5">
        <v>0</v>
      </c>
      <c r="N5">
        <v>0</v>
      </c>
      <c r="O5">
        <v>380721</v>
      </c>
      <c r="P5">
        <v>46202</v>
      </c>
      <c r="Q5">
        <v>0</v>
      </c>
      <c r="R5">
        <v>0</v>
      </c>
      <c r="S5">
        <v>0</v>
      </c>
      <c r="T5">
        <v>0</v>
      </c>
      <c r="U5">
        <v>445598</v>
      </c>
      <c r="V5">
        <v>389060</v>
      </c>
      <c r="W5">
        <v>56538</v>
      </c>
      <c r="X5">
        <v>380721</v>
      </c>
      <c r="Y5">
        <v>46202</v>
      </c>
      <c r="Z5">
        <v>10335</v>
      </c>
      <c r="AA5">
        <v>8338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5086255.18</v>
      </c>
      <c r="BZ5">
        <v>491086.63</v>
      </c>
      <c r="CA5">
        <v>0</v>
      </c>
      <c r="CB5">
        <v>0</v>
      </c>
      <c r="CC5">
        <v>0</v>
      </c>
      <c r="CD5">
        <v>3301217.01</v>
      </c>
      <c r="CE5">
        <v>3056365.27</v>
      </c>
      <c r="CF5">
        <v>0</v>
      </c>
      <c r="CG5">
        <v>0</v>
      </c>
      <c r="CH5">
        <v>47005974.789999999</v>
      </c>
      <c r="CI5">
        <v>780150</v>
      </c>
      <c r="CJ5">
        <v>1</v>
      </c>
      <c r="CK5" t="s">
        <v>89</v>
      </c>
    </row>
    <row r="6" spans="1:92" x14ac:dyDescent="0.55000000000000004">
      <c r="A6">
        <v>5</v>
      </c>
      <c r="B6">
        <v>2017</v>
      </c>
      <c r="C6" t="s">
        <v>88</v>
      </c>
      <c r="D6">
        <v>434991</v>
      </c>
      <c r="E6">
        <v>37973770.479999997</v>
      </c>
      <c r="F6">
        <v>4549913.2</v>
      </c>
      <c r="G6">
        <v>0</v>
      </c>
      <c r="H6">
        <v>0</v>
      </c>
      <c r="I6">
        <v>0</v>
      </c>
      <c r="J6">
        <v>668558</v>
      </c>
      <c r="K6">
        <v>71604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434991</v>
      </c>
      <c r="V6">
        <v>405001</v>
      </c>
      <c r="W6">
        <v>29990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1531461.87</v>
      </c>
      <c r="BZ6">
        <v>0</v>
      </c>
      <c r="CA6">
        <v>0</v>
      </c>
      <c r="CB6">
        <v>0</v>
      </c>
      <c r="CC6">
        <v>0</v>
      </c>
      <c r="CD6">
        <v>3282574.7</v>
      </c>
      <c r="CE6">
        <v>0</v>
      </c>
      <c r="CF6">
        <v>0</v>
      </c>
      <c r="CG6">
        <v>0</v>
      </c>
      <c r="CH6">
        <v>37973770.479999997</v>
      </c>
      <c r="CI6">
        <v>668558</v>
      </c>
      <c r="CJ6">
        <v>1</v>
      </c>
      <c r="CK6" t="s">
        <v>89</v>
      </c>
    </row>
    <row r="7" spans="1:92" x14ac:dyDescent="0.55000000000000004">
      <c r="A7">
        <v>6</v>
      </c>
      <c r="B7">
        <v>2018</v>
      </c>
      <c r="C7" t="s">
        <v>88</v>
      </c>
      <c r="D7">
        <v>147945</v>
      </c>
      <c r="E7">
        <v>11275859.66</v>
      </c>
      <c r="F7">
        <v>0</v>
      </c>
      <c r="G7">
        <v>0</v>
      </c>
      <c r="H7">
        <v>0</v>
      </c>
      <c r="I7">
        <v>0</v>
      </c>
      <c r="J7">
        <v>208824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147945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 t="s">
        <v>89</v>
      </c>
    </row>
    <row r="8" spans="1:92" x14ac:dyDescent="0.55000000000000004">
      <c r="A8">
        <v>2</v>
      </c>
      <c r="B8">
        <v>2013</v>
      </c>
      <c r="C8" t="s">
        <v>90</v>
      </c>
      <c r="D8">
        <v>-257939</v>
      </c>
      <c r="E8">
        <v>-17392582.859999999</v>
      </c>
      <c r="F8">
        <v>0</v>
      </c>
      <c r="G8">
        <v>-1947492.89</v>
      </c>
      <c r="H8">
        <v>-1780321.28</v>
      </c>
      <c r="I8">
        <v>-1714900.24</v>
      </c>
      <c r="J8">
        <v>-327615</v>
      </c>
      <c r="K8">
        <v>0</v>
      </c>
      <c r="L8">
        <v>-25553</v>
      </c>
      <c r="M8">
        <v>-23609</v>
      </c>
      <c r="N8">
        <v>-27478</v>
      </c>
      <c r="O8">
        <v>-6459</v>
      </c>
      <c r="P8">
        <v>-1740</v>
      </c>
      <c r="Q8">
        <v>-2464</v>
      </c>
      <c r="R8">
        <v>-2231</v>
      </c>
      <c r="S8">
        <v>0</v>
      </c>
      <c r="T8">
        <v>-236615</v>
      </c>
      <c r="U8">
        <v>-257939</v>
      </c>
      <c r="V8">
        <v>-257939</v>
      </c>
      <c r="W8">
        <v>0</v>
      </c>
      <c r="X8">
        <v>-241786</v>
      </c>
      <c r="Y8">
        <v>0</v>
      </c>
      <c r="Z8">
        <v>0</v>
      </c>
      <c r="AA8">
        <v>-16153</v>
      </c>
      <c r="AB8">
        <v>-8968</v>
      </c>
      <c r="AC8">
        <v>-4310</v>
      </c>
      <c r="AD8">
        <v>0</v>
      </c>
      <c r="AE8">
        <v>-11843</v>
      </c>
      <c r="AF8">
        <v>-232818</v>
      </c>
      <c r="AG8">
        <v>0</v>
      </c>
      <c r="AH8">
        <v>-5010</v>
      </c>
      <c r="AI8">
        <v>-1453</v>
      </c>
      <c r="AJ8">
        <v>0</v>
      </c>
      <c r="AK8">
        <v>-6773</v>
      </c>
      <c r="AL8">
        <v>0</v>
      </c>
      <c r="AM8">
        <v>-238198</v>
      </c>
      <c r="AN8">
        <v>0</v>
      </c>
      <c r="AO8">
        <v>-2412</v>
      </c>
      <c r="AP8">
        <v>-1898</v>
      </c>
      <c r="AQ8">
        <v>0</v>
      </c>
      <c r="AR8">
        <v>-2195</v>
      </c>
      <c r="AS8">
        <v>-1583</v>
      </c>
      <c r="AT8">
        <v>0</v>
      </c>
      <c r="AU8">
        <v>-606</v>
      </c>
      <c r="AV8">
        <v>-4508</v>
      </c>
      <c r="AW8">
        <v>-6459</v>
      </c>
      <c r="AX8">
        <v>-1740</v>
      </c>
      <c r="AY8">
        <v>0</v>
      </c>
      <c r="AZ8">
        <v>-236614</v>
      </c>
      <c r="BA8">
        <v>0</v>
      </c>
      <c r="BB8">
        <v>-2231</v>
      </c>
      <c r="BC8">
        <v>-2464</v>
      </c>
      <c r="BD8">
        <v>-736</v>
      </c>
      <c r="BE8">
        <v>0</v>
      </c>
      <c r="BF8">
        <v>-181</v>
      </c>
      <c r="BG8">
        <v>-314</v>
      </c>
      <c r="BH8">
        <v>-502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-350873.68</v>
      </c>
      <c r="CB8">
        <v>-423888.44</v>
      </c>
      <c r="CC8">
        <v>0</v>
      </c>
      <c r="CD8">
        <v>0</v>
      </c>
      <c r="CE8">
        <v>0</v>
      </c>
      <c r="CF8">
        <v>-273660.43</v>
      </c>
      <c r="CG8">
        <v>-301464.63</v>
      </c>
      <c r="CH8">
        <v>-22835297.27</v>
      </c>
      <c r="CI8">
        <v>-404255</v>
      </c>
      <c r="CJ8">
        <v>-1</v>
      </c>
      <c r="CK8" t="s">
        <v>91</v>
      </c>
      <c r="CM8" s="7">
        <f>(Table14[[#This Row],[no_donors]])/$D$2</f>
        <v>-0.80588560591622427</v>
      </c>
      <c r="CN8" s="6">
        <f>CM8*-1</f>
        <v>0.80588560591622427</v>
      </c>
    </row>
    <row r="9" spans="1:92" x14ac:dyDescent="0.55000000000000004">
      <c r="A9">
        <v>3</v>
      </c>
      <c r="B9">
        <v>2013</v>
      </c>
      <c r="C9" t="s">
        <v>92</v>
      </c>
      <c r="D9">
        <v>62130</v>
      </c>
      <c r="E9">
        <v>13019180.74</v>
      </c>
      <c r="F9">
        <v>15267703.98</v>
      </c>
      <c r="G9">
        <v>10639814.5</v>
      </c>
      <c r="H9">
        <v>9617948.3699999992</v>
      </c>
      <c r="I9">
        <v>9440854.9800000004</v>
      </c>
      <c r="J9">
        <v>245452</v>
      </c>
      <c r="K9">
        <v>283622</v>
      </c>
      <c r="L9">
        <v>157873</v>
      </c>
      <c r="M9">
        <v>128586</v>
      </c>
      <c r="N9">
        <v>132369</v>
      </c>
      <c r="O9">
        <v>0</v>
      </c>
      <c r="P9">
        <v>0</v>
      </c>
      <c r="Q9">
        <v>3168</v>
      </c>
      <c r="R9">
        <v>11909</v>
      </c>
      <c r="S9">
        <v>4766</v>
      </c>
      <c r="T9">
        <v>28354</v>
      </c>
      <c r="U9">
        <v>62130</v>
      </c>
      <c r="V9">
        <v>0</v>
      </c>
      <c r="W9">
        <v>62130</v>
      </c>
      <c r="X9">
        <v>0</v>
      </c>
      <c r="Y9">
        <v>36050</v>
      </c>
      <c r="Z9">
        <v>26080</v>
      </c>
      <c r="AA9">
        <v>0</v>
      </c>
      <c r="AB9">
        <v>0</v>
      </c>
      <c r="AC9">
        <v>5037</v>
      </c>
      <c r="AD9">
        <v>14320</v>
      </c>
      <c r="AE9">
        <v>0</v>
      </c>
      <c r="AF9">
        <v>31013</v>
      </c>
      <c r="AG9">
        <v>11760</v>
      </c>
      <c r="AH9">
        <v>2196</v>
      </c>
      <c r="AI9">
        <v>0</v>
      </c>
      <c r="AJ9">
        <v>9878</v>
      </c>
      <c r="AK9">
        <v>0</v>
      </c>
      <c r="AL9">
        <v>4442</v>
      </c>
      <c r="AM9">
        <v>28817</v>
      </c>
      <c r="AN9">
        <v>9423</v>
      </c>
      <c r="AO9">
        <v>3075</v>
      </c>
      <c r="AP9">
        <v>1962</v>
      </c>
      <c r="AQ9">
        <v>2337</v>
      </c>
      <c r="AR9">
        <v>0</v>
      </c>
      <c r="AS9">
        <v>853</v>
      </c>
      <c r="AT9">
        <v>561</v>
      </c>
      <c r="AU9">
        <v>5682</v>
      </c>
      <c r="AV9">
        <v>1825</v>
      </c>
      <c r="AW9">
        <v>0</v>
      </c>
      <c r="AX9">
        <v>0</v>
      </c>
      <c r="AY9">
        <v>4766</v>
      </c>
      <c r="AZ9">
        <v>28354</v>
      </c>
      <c r="BA9">
        <v>3924</v>
      </c>
      <c r="BB9">
        <v>11909</v>
      </c>
      <c r="BC9">
        <v>3168</v>
      </c>
      <c r="BD9">
        <v>0</v>
      </c>
      <c r="BE9">
        <v>518</v>
      </c>
      <c r="BF9">
        <v>199</v>
      </c>
      <c r="BG9">
        <v>0</v>
      </c>
      <c r="BH9">
        <v>371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6740520.3899999997</v>
      </c>
      <c r="BZ9">
        <v>3355505.73</v>
      </c>
      <c r="CA9">
        <v>2452956.2799999998</v>
      </c>
      <c r="CB9">
        <v>2589107.14</v>
      </c>
      <c r="CC9">
        <v>0</v>
      </c>
      <c r="CD9">
        <v>4491997.1500000004</v>
      </c>
      <c r="CE9">
        <v>3786826.85</v>
      </c>
      <c r="CF9">
        <v>2539792.4500000002</v>
      </c>
      <c r="CG9">
        <v>2321927.2200000002</v>
      </c>
      <c r="CH9">
        <v>57985502.57</v>
      </c>
      <c r="CI9">
        <v>947902</v>
      </c>
      <c r="CJ9">
        <v>1</v>
      </c>
      <c r="CK9" t="s">
        <v>91</v>
      </c>
      <c r="CM9" s="7">
        <f>(Table14[[#This Row],[no_donors]])/$D$2</f>
        <v>0.19411439408377568</v>
      </c>
      <c r="CN9" s="6">
        <f>CM9</f>
        <v>0.19411439408377568</v>
      </c>
    </row>
    <row r="10" spans="1:92" x14ac:dyDescent="0.55000000000000004">
      <c r="A10">
        <v>4</v>
      </c>
      <c r="B10">
        <v>2014</v>
      </c>
      <c r="C10" t="s">
        <v>90</v>
      </c>
      <c r="D10">
        <v>-272006</v>
      </c>
      <c r="E10">
        <v>-19384701.32</v>
      </c>
      <c r="F10">
        <v>0</v>
      </c>
      <c r="G10">
        <v>-1720387.1</v>
      </c>
      <c r="H10">
        <v>-1606787.55</v>
      </c>
      <c r="I10">
        <v>-490863.7</v>
      </c>
      <c r="J10">
        <v>-338863</v>
      </c>
      <c r="K10">
        <v>0</v>
      </c>
      <c r="L10">
        <v>-24544</v>
      </c>
      <c r="M10">
        <v>-23842</v>
      </c>
      <c r="N10">
        <v>-7465</v>
      </c>
      <c r="O10">
        <v>0</v>
      </c>
      <c r="P10">
        <v>0</v>
      </c>
      <c r="Q10">
        <v>-3099</v>
      </c>
      <c r="R10">
        <v>0</v>
      </c>
      <c r="S10">
        <v>0</v>
      </c>
      <c r="T10">
        <v>-257366</v>
      </c>
      <c r="U10">
        <v>-272006</v>
      </c>
      <c r="V10">
        <v>-272006</v>
      </c>
      <c r="W10">
        <v>0</v>
      </c>
      <c r="X10">
        <v>-256220</v>
      </c>
      <c r="Y10">
        <v>0</v>
      </c>
      <c r="Z10">
        <v>0</v>
      </c>
      <c r="AA10">
        <v>-15786</v>
      </c>
      <c r="AB10">
        <v>-8220</v>
      </c>
      <c r="AC10">
        <v>-3936</v>
      </c>
      <c r="AD10">
        <v>0</v>
      </c>
      <c r="AE10">
        <v>-11850</v>
      </c>
      <c r="AF10">
        <v>-248000</v>
      </c>
      <c r="AG10">
        <v>0</v>
      </c>
      <c r="AH10">
        <v>-1902</v>
      </c>
      <c r="AI10">
        <v>-582</v>
      </c>
      <c r="AJ10">
        <v>0</v>
      </c>
      <c r="AK10">
        <v>-7307</v>
      </c>
      <c r="AL10">
        <v>0</v>
      </c>
      <c r="AM10">
        <v>-257366</v>
      </c>
      <c r="AN10">
        <v>0</v>
      </c>
      <c r="AO10">
        <v>-3099</v>
      </c>
      <c r="AP10">
        <v>-837</v>
      </c>
      <c r="AQ10">
        <v>0</v>
      </c>
      <c r="AR10">
        <v>-913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-346639.39</v>
      </c>
      <c r="CB10">
        <v>-71147.12</v>
      </c>
      <c r="CC10">
        <v>0</v>
      </c>
      <c r="CD10">
        <v>0</v>
      </c>
      <c r="CE10">
        <v>0</v>
      </c>
      <c r="CF10">
        <v>-253711.02</v>
      </c>
      <c r="CG10">
        <v>-281289.86</v>
      </c>
      <c r="CH10">
        <v>-22711875.969999999</v>
      </c>
      <c r="CI10">
        <v>-387249</v>
      </c>
      <c r="CJ10">
        <v>-1</v>
      </c>
      <c r="CK10" t="s">
        <v>91</v>
      </c>
      <c r="CM10" s="7">
        <f>(Table14[[#This Row],[no_donors]])/$D$2</f>
        <v>-0.84983550421940268</v>
      </c>
      <c r="CN10" s="6"/>
    </row>
    <row r="11" spans="1:92" x14ac:dyDescent="0.55000000000000004">
      <c r="A11">
        <v>5</v>
      </c>
      <c r="B11">
        <v>2014</v>
      </c>
      <c r="C11" t="s">
        <v>92</v>
      </c>
      <c r="D11">
        <v>48667</v>
      </c>
      <c r="E11">
        <v>6789581.2000000002</v>
      </c>
      <c r="F11">
        <v>7745897.2599999998</v>
      </c>
      <c r="G11">
        <v>4717321.67</v>
      </c>
      <c r="H11">
        <v>4212067.47</v>
      </c>
      <c r="I11">
        <v>1383778.1</v>
      </c>
      <c r="J11">
        <v>122484</v>
      </c>
      <c r="K11">
        <v>131028</v>
      </c>
      <c r="L11">
        <v>65014</v>
      </c>
      <c r="M11">
        <v>62285</v>
      </c>
      <c r="N11">
        <v>19381</v>
      </c>
      <c r="O11">
        <v>0</v>
      </c>
      <c r="P11">
        <v>0</v>
      </c>
      <c r="Q11">
        <v>3320</v>
      </c>
      <c r="R11">
        <v>7150</v>
      </c>
      <c r="S11">
        <v>4741</v>
      </c>
      <c r="T11">
        <v>27958</v>
      </c>
      <c r="U11">
        <v>48667</v>
      </c>
      <c r="V11">
        <v>0</v>
      </c>
      <c r="W11">
        <v>48667</v>
      </c>
      <c r="X11">
        <v>0</v>
      </c>
      <c r="Y11">
        <v>32928</v>
      </c>
      <c r="Z11">
        <v>15739</v>
      </c>
      <c r="AA11">
        <v>0</v>
      </c>
      <c r="AB11">
        <v>0</v>
      </c>
      <c r="AC11">
        <v>4173</v>
      </c>
      <c r="AD11">
        <v>7961</v>
      </c>
      <c r="AE11">
        <v>0</v>
      </c>
      <c r="AF11">
        <v>28755</v>
      </c>
      <c r="AG11">
        <v>7778</v>
      </c>
      <c r="AH11">
        <v>797</v>
      </c>
      <c r="AI11">
        <v>0</v>
      </c>
      <c r="AJ11">
        <v>3220</v>
      </c>
      <c r="AK11">
        <v>0</v>
      </c>
      <c r="AL11">
        <v>4741</v>
      </c>
      <c r="AM11">
        <v>27958</v>
      </c>
      <c r="AN11">
        <v>7150</v>
      </c>
      <c r="AO11">
        <v>3320</v>
      </c>
      <c r="AP11">
        <v>853</v>
      </c>
      <c r="AQ11">
        <v>628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3589978.21</v>
      </c>
      <c r="BZ11">
        <v>2040239.8</v>
      </c>
      <c r="CA11">
        <v>1222682.8400000001</v>
      </c>
      <c r="CB11">
        <v>222928.55</v>
      </c>
      <c r="CC11">
        <v>0</v>
      </c>
      <c r="CD11">
        <v>2633662.15</v>
      </c>
      <c r="CE11">
        <v>1618257.48</v>
      </c>
      <c r="CF11">
        <v>1257254.55</v>
      </c>
      <c r="CG11">
        <v>1720450.81</v>
      </c>
      <c r="CH11">
        <v>23464867.600000001</v>
      </c>
      <c r="CI11">
        <v>380811</v>
      </c>
      <c r="CJ11">
        <v>1</v>
      </c>
      <c r="CK11" t="s">
        <v>91</v>
      </c>
      <c r="CM11" s="7">
        <f>(Table14[[#This Row],[no_donors]])/$D$2</f>
        <v>0.15205158887614859</v>
      </c>
      <c r="CN11" s="6"/>
    </row>
    <row r="12" spans="1:92" x14ac:dyDescent="0.55000000000000004">
      <c r="A12">
        <v>6</v>
      </c>
      <c r="B12">
        <v>2015</v>
      </c>
      <c r="C12" t="s">
        <v>90</v>
      </c>
      <c r="D12">
        <v>-309059</v>
      </c>
      <c r="E12">
        <v>-23316118.309999999</v>
      </c>
      <c r="F12">
        <v>0</v>
      </c>
      <c r="G12">
        <v>-1835616.24</v>
      </c>
      <c r="H12">
        <v>-636792.63</v>
      </c>
      <c r="I12">
        <v>0</v>
      </c>
      <c r="J12">
        <v>-373394</v>
      </c>
      <c r="K12">
        <v>0</v>
      </c>
      <c r="L12">
        <v>-27714</v>
      </c>
      <c r="M12">
        <v>-9260</v>
      </c>
      <c r="N12">
        <v>0</v>
      </c>
      <c r="O12">
        <v>0</v>
      </c>
      <c r="P12">
        <v>-14405</v>
      </c>
      <c r="Q12">
        <v>0</v>
      </c>
      <c r="R12">
        <v>0</v>
      </c>
      <c r="S12">
        <v>0</v>
      </c>
      <c r="T12">
        <v>-289004</v>
      </c>
      <c r="U12">
        <v>-309059</v>
      </c>
      <c r="V12">
        <v>-309059</v>
      </c>
      <c r="W12">
        <v>0</v>
      </c>
      <c r="X12">
        <v>-292539</v>
      </c>
      <c r="Y12">
        <v>0</v>
      </c>
      <c r="Z12">
        <v>0</v>
      </c>
      <c r="AA12">
        <v>-16520</v>
      </c>
      <c r="AB12">
        <v>-3535</v>
      </c>
      <c r="AC12">
        <v>-2115</v>
      </c>
      <c r="AD12">
        <v>0</v>
      </c>
      <c r="AE12">
        <v>-14405</v>
      </c>
      <c r="AF12">
        <v>-289004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-90023.85</v>
      </c>
      <c r="CB12">
        <v>0</v>
      </c>
      <c r="CC12">
        <v>0</v>
      </c>
      <c r="CD12">
        <v>0</v>
      </c>
      <c r="CE12">
        <v>0</v>
      </c>
      <c r="CF12">
        <v>-218309.95</v>
      </c>
      <c r="CG12">
        <v>0</v>
      </c>
      <c r="CH12">
        <v>-25151734.550000001</v>
      </c>
      <c r="CI12">
        <v>-401108</v>
      </c>
      <c r="CJ12">
        <v>-1</v>
      </c>
      <c r="CK12" t="s">
        <v>91</v>
      </c>
      <c r="CM12" s="7">
        <f>(Table14[[#This Row],[no_donors]])/$D$2</f>
        <v>-0.96560116724831213</v>
      </c>
      <c r="CN12" s="6"/>
    </row>
    <row r="13" spans="1:92" x14ac:dyDescent="0.55000000000000004">
      <c r="A13">
        <v>7</v>
      </c>
      <c r="B13">
        <v>2015</v>
      </c>
      <c r="C13" t="s">
        <v>92</v>
      </c>
      <c r="D13">
        <v>46078</v>
      </c>
      <c r="E13">
        <v>6830760.0099999998</v>
      </c>
      <c r="F13">
        <v>8280549.8700000001</v>
      </c>
      <c r="G13">
        <v>5608529.3899999997</v>
      </c>
      <c r="H13">
        <v>1692588.95</v>
      </c>
      <c r="I13">
        <v>0</v>
      </c>
      <c r="J13">
        <v>94787</v>
      </c>
      <c r="K13">
        <v>112446</v>
      </c>
      <c r="L13">
        <v>70597</v>
      </c>
      <c r="M13">
        <v>20295</v>
      </c>
      <c r="N13">
        <v>0</v>
      </c>
      <c r="O13">
        <v>0</v>
      </c>
      <c r="P13">
        <v>0</v>
      </c>
      <c r="Q13">
        <v>10726</v>
      </c>
      <c r="R13">
        <v>0</v>
      </c>
      <c r="S13">
        <v>0</v>
      </c>
      <c r="T13">
        <v>29018</v>
      </c>
      <c r="U13">
        <v>46078</v>
      </c>
      <c r="V13">
        <v>0</v>
      </c>
      <c r="W13">
        <v>46078</v>
      </c>
      <c r="X13">
        <v>0</v>
      </c>
      <c r="Y13">
        <v>30755</v>
      </c>
      <c r="Z13">
        <v>15323</v>
      </c>
      <c r="AA13">
        <v>0</v>
      </c>
      <c r="AB13">
        <v>0</v>
      </c>
      <c r="AC13">
        <v>1737</v>
      </c>
      <c r="AD13">
        <v>4597</v>
      </c>
      <c r="AE13">
        <v>0</v>
      </c>
      <c r="AF13">
        <v>29018</v>
      </c>
      <c r="AG13">
        <v>10726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4010482.14</v>
      </c>
      <c r="BZ13">
        <v>2334629.0499999998</v>
      </c>
      <c r="CA13">
        <v>260579.99</v>
      </c>
      <c r="CB13">
        <v>0</v>
      </c>
      <c r="CC13">
        <v>0</v>
      </c>
      <c r="CD13">
        <v>2560692.2799999998</v>
      </c>
      <c r="CE13">
        <v>1665471.64</v>
      </c>
      <c r="CF13">
        <v>2361760.54</v>
      </c>
      <c r="CG13">
        <v>0</v>
      </c>
      <c r="CH13">
        <v>20719839.27</v>
      </c>
      <c r="CI13">
        <v>277830</v>
      </c>
      <c r="CJ13">
        <v>1</v>
      </c>
      <c r="CK13" t="s">
        <v>91</v>
      </c>
      <c r="CM13" s="7">
        <f>(Table14[[#This Row],[no_donors]])/$D$2</f>
        <v>0.14396270804107864</v>
      </c>
      <c r="CN13" s="6"/>
    </row>
    <row r="14" spans="1:92" x14ac:dyDescent="0.55000000000000004">
      <c r="A14">
        <v>8</v>
      </c>
      <c r="B14">
        <v>2016</v>
      </c>
      <c r="C14" t="s">
        <v>90</v>
      </c>
      <c r="D14">
        <v>-389060</v>
      </c>
      <c r="E14">
        <v>-27839492.420000002</v>
      </c>
      <c r="F14">
        <v>0</v>
      </c>
      <c r="G14">
        <v>-763568.62</v>
      </c>
      <c r="H14">
        <v>0</v>
      </c>
      <c r="I14">
        <v>0</v>
      </c>
      <c r="J14">
        <v>-472034</v>
      </c>
      <c r="K14">
        <v>0</v>
      </c>
      <c r="L14">
        <v>-12290</v>
      </c>
      <c r="M14">
        <v>0</v>
      </c>
      <c r="N14">
        <v>0</v>
      </c>
      <c r="O14">
        <v>-380721</v>
      </c>
      <c r="P14">
        <v>0</v>
      </c>
      <c r="Q14">
        <v>0</v>
      </c>
      <c r="R14">
        <v>0</v>
      </c>
      <c r="S14">
        <v>0</v>
      </c>
      <c r="T14">
        <v>0</v>
      </c>
      <c r="U14">
        <v>-389060</v>
      </c>
      <c r="V14">
        <v>-389060</v>
      </c>
      <c r="W14">
        <v>0</v>
      </c>
      <c r="X14">
        <v>-380721</v>
      </c>
      <c r="Y14">
        <v>0</v>
      </c>
      <c r="Z14">
        <v>0</v>
      </c>
      <c r="AA14">
        <v>-8338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-27839492.420000002</v>
      </c>
      <c r="CI14">
        <v>-472034</v>
      </c>
      <c r="CJ14">
        <v>-1</v>
      </c>
      <c r="CK14" t="s">
        <v>91</v>
      </c>
      <c r="CM14" s="7">
        <f>(Table14[[#This Row],[no_donors]])/$D$2</f>
        <v>-1.2155503969456587</v>
      </c>
      <c r="CN14" s="6"/>
    </row>
    <row r="15" spans="1:92" x14ac:dyDescent="0.55000000000000004">
      <c r="A15">
        <v>9</v>
      </c>
      <c r="B15">
        <v>2016</v>
      </c>
      <c r="C15" t="s">
        <v>92</v>
      </c>
      <c r="D15">
        <v>56538</v>
      </c>
      <c r="E15">
        <v>8690722.0999999996</v>
      </c>
      <c r="F15">
        <v>10475760.27</v>
      </c>
      <c r="G15">
        <v>2121971.4</v>
      </c>
      <c r="H15">
        <v>0</v>
      </c>
      <c r="I15">
        <v>0</v>
      </c>
      <c r="J15">
        <v>130683</v>
      </c>
      <c r="K15">
        <v>177433</v>
      </c>
      <c r="L15">
        <v>33919</v>
      </c>
      <c r="M15">
        <v>0</v>
      </c>
      <c r="N15">
        <v>0</v>
      </c>
      <c r="O15">
        <v>0</v>
      </c>
      <c r="P15">
        <v>46202</v>
      </c>
      <c r="Q15">
        <v>0</v>
      </c>
      <c r="R15">
        <v>0</v>
      </c>
      <c r="S15">
        <v>0</v>
      </c>
      <c r="T15">
        <v>0</v>
      </c>
      <c r="U15">
        <v>56538</v>
      </c>
      <c r="V15">
        <v>0</v>
      </c>
      <c r="W15">
        <v>56538</v>
      </c>
      <c r="X15">
        <v>0</v>
      </c>
      <c r="Y15">
        <v>46202</v>
      </c>
      <c r="Z15">
        <v>10335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5086255.18</v>
      </c>
      <c r="BZ15">
        <v>491086.63</v>
      </c>
      <c r="CA15">
        <v>0</v>
      </c>
      <c r="CB15">
        <v>0</v>
      </c>
      <c r="CC15">
        <v>0</v>
      </c>
      <c r="CD15">
        <v>3301217.01</v>
      </c>
      <c r="CE15">
        <v>3056365.27</v>
      </c>
      <c r="CF15">
        <v>0</v>
      </c>
      <c r="CG15">
        <v>0</v>
      </c>
      <c r="CH15">
        <v>19166482.370000001</v>
      </c>
      <c r="CI15">
        <v>308116</v>
      </c>
      <c r="CJ15">
        <v>1</v>
      </c>
      <c r="CK15" t="s">
        <v>91</v>
      </c>
      <c r="CM15" s="7">
        <f>(Table14[[#This Row],[no_donors]])/$D$2</f>
        <v>0.17664316131834074</v>
      </c>
      <c r="CN15" s="6"/>
    </row>
    <row r="16" spans="1:92" x14ac:dyDescent="0.55000000000000004">
      <c r="A16">
        <v>10</v>
      </c>
      <c r="B16">
        <v>2017</v>
      </c>
      <c r="C16" t="s">
        <v>90</v>
      </c>
      <c r="D16">
        <v>-405001</v>
      </c>
      <c r="E16">
        <v>-31672744.449999999</v>
      </c>
      <c r="F16">
        <v>0</v>
      </c>
      <c r="G16">
        <v>0</v>
      </c>
      <c r="H16">
        <v>0</v>
      </c>
      <c r="I16">
        <v>0</v>
      </c>
      <c r="J16">
        <v>-568125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-405001</v>
      </c>
      <c r="V16">
        <v>-405001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-31672744.449999999</v>
      </c>
      <c r="CI16">
        <v>-568125</v>
      </c>
      <c r="CJ16">
        <v>-1</v>
      </c>
      <c r="CK16" t="s">
        <v>91</v>
      </c>
      <c r="CM16" s="7">
        <f>(Table14[[#This Row],[no_donors]])/$D$2</f>
        <v>-1.2653552827671533</v>
      </c>
      <c r="CN16" s="6"/>
    </row>
    <row r="17" spans="1:92" x14ac:dyDescent="0.55000000000000004">
      <c r="A17">
        <v>11</v>
      </c>
      <c r="B17">
        <v>2017</v>
      </c>
      <c r="C17" t="s">
        <v>92</v>
      </c>
      <c r="D17">
        <v>29990</v>
      </c>
      <c r="E17">
        <v>6301026.0300000003</v>
      </c>
      <c r="F17">
        <v>4549913.2</v>
      </c>
      <c r="G17">
        <v>0</v>
      </c>
      <c r="H17">
        <v>0</v>
      </c>
      <c r="I17">
        <v>0</v>
      </c>
      <c r="J17">
        <v>100433</v>
      </c>
      <c r="K17">
        <v>71604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29990</v>
      </c>
      <c r="V17">
        <v>0</v>
      </c>
      <c r="W17">
        <v>29990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1531461.87</v>
      </c>
      <c r="BZ17">
        <v>0</v>
      </c>
      <c r="CA17">
        <v>0</v>
      </c>
      <c r="CB17">
        <v>0</v>
      </c>
      <c r="CC17">
        <v>0</v>
      </c>
      <c r="CD17">
        <v>3282574.7</v>
      </c>
      <c r="CE17">
        <v>0</v>
      </c>
      <c r="CF17">
        <v>0</v>
      </c>
      <c r="CG17">
        <v>0</v>
      </c>
      <c r="CH17">
        <v>6301026.0300000003</v>
      </c>
      <c r="CI17">
        <v>100433</v>
      </c>
      <c r="CJ17">
        <v>1</v>
      </c>
      <c r="CK17" t="s">
        <v>91</v>
      </c>
      <c r="CM17" s="7">
        <f>(Table14[[#This Row],[no_donors]])/$D$2</f>
        <v>9.3698546250964632E-2</v>
      </c>
      <c r="CN17" s="6"/>
    </row>
    <row r="18" spans="1:92" x14ac:dyDescent="0.55000000000000004">
      <c r="A18">
        <v>4</v>
      </c>
      <c r="B18">
        <v>2013</v>
      </c>
      <c r="C18" t="s">
        <v>93</v>
      </c>
      <c r="D18">
        <v>-241786</v>
      </c>
      <c r="E18">
        <v>-15094112</v>
      </c>
      <c r="F18">
        <v>0</v>
      </c>
      <c r="G18">
        <v>0</v>
      </c>
      <c r="H18">
        <v>-997826.97</v>
      </c>
      <c r="I18">
        <v>-989483.46</v>
      </c>
      <c r="J18">
        <v>-301657</v>
      </c>
      <c r="K18">
        <v>0</v>
      </c>
      <c r="L18">
        <v>0</v>
      </c>
      <c r="M18">
        <v>-13466</v>
      </c>
      <c r="N18">
        <v>-17698</v>
      </c>
      <c r="O18">
        <v>-6459</v>
      </c>
      <c r="P18">
        <v>-1740</v>
      </c>
      <c r="Q18">
        <v>0</v>
      </c>
      <c r="R18">
        <v>0</v>
      </c>
      <c r="S18">
        <v>0</v>
      </c>
      <c r="T18">
        <v>-226479</v>
      </c>
      <c r="U18">
        <v>-241786</v>
      </c>
      <c r="V18">
        <v>-241786</v>
      </c>
      <c r="W18">
        <v>0</v>
      </c>
      <c r="X18">
        <v>-241786</v>
      </c>
      <c r="Y18">
        <v>0</v>
      </c>
      <c r="Z18">
        <v>0</v>
      </c>
      <c r="AA18">
        <v>0</v>
      </c>
      <c r="AB18">
        <v>-8968</v>
      </c>
      <c r="AC18">
        <v>0</v>
      </c>
      <c r="AD18">
        <v>0</v>
      </c>
      <c r="AE18">
        <v>0</v>
      </c>
      <c r="AF18">
        <v>-232818</v>
      </c>
      <c r="AG18">
        <v>0</v>
      </c>
      <c r="AH18">
        <v>-5010</v>
      </c>
      <c r="AI18">
        <v>0</v>
      </c>
      <c r="AJ18">
        <v>0</v>
      </c>
      <c r="AK18">
        <v>-6773</v>
      </c>
      <c r="AL18">
        <v>0</v>
      </c>
      <c r="AM18">
        <v>-227808</v>
      </c>
      <c r="AN18">
        <v>0</v>
      </c>
      <c r="AO18">
        <v>0</v>
      </c>
      <c r="AP18">
        <v>0</v>
      </c>
      <c r="AQ18">
        <v>0</v>
      </c>
      <c r="AR18">
        <v>-2195</v>
      </c>
      <c r="AS18">
        <v>-1329</v>
      </c>
      <c r="AT18">
        <v>0</v>
      </c>
      <c r="AU18">
        <v>0</v>
      </c>
      <c r="AV18">
        <v>-4508</v>
      </c>
      <c r="AW18">
        <v>-6459</v>
      </c>
      <c r="AX18">
        <v>-1740</v>
      </c>
      <c r="AY18">
        <v>0</v>
      </c>
      <c r="AZ18">
        <v>-226478</v>
      </c>
      <c r="BA18">
        <v>0</v>
      </c>
      <c r="BB18">
        <v>0</v>
      </c>
      <c r="BC18">
        <v>0</v>
      </c>
      <c r="BD18">
        <v>-455</v>
      </c>
      <c r="BE18">
        <v>0</v>
      </c>
      <c r="BF18">
        <v>0</v>
      </c>
      <c r="BG18">
        <v>-314</v>
      </c>
      <c r="BH18">
        <v>-502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-211357.6</v>
      </c>
      <c r="CC18">
        <v>0</v>
      </c>
      <c r="CD18">
        <v>0</v>
      </c>
      <c r="CE18">
        <v>0</v>
      </c>
      <c r="CF18">
        <v>0</v>
      </c>
      <c r="CG18">
        <v>-140241.32</v>
      </c>
      <c r="CH18">
        <v>-17081422.43</v>
      </c>
      <c r="CI18">
        <v>-332821</v>
      </c>
      <c r="CJ18">
        <v>-1</v>
      </c>
      <c r="CK18" t="s">
        <v>94</v>
      </c>
      <c r="CM18" s="7">
        <f>(Table14[[#This Row],[no_donors]])/$D$2</f>
        <v>-0.75541836291549636</v>
      </c>
      <c r="CN18" s="6">
        <f>CM18*-1</f>
        <v>0.75541836291549636</v>
      </c>
    </row>
    <row r="19" spans="1:92" x14ac:dyDescent="0.55000000000000004">
      <c r="A19">
        <v>5</v>
      </c>
      <c r="B19">
        <v>2013</v>
      </c>
      <c r="C19" t="s">
        <v>95</v>
      </c>
      <c r="D19">
        <v>16153</v>
      </c>
      <c r="E19">
        <v>2298470.86</v>
      </c>
      <c r="F19">
        <v>0</v>
      </c>
      <c r="G19">
        <v>1947492.89</v>
      </c>
      <c r="H19">
        <v>782494.31</v>
      </c>
      <c r="I19">
        <v>725416.78</v>
      </c>
      <c r="J19">
        <v>25958</v>
      </c>
      <c r="K19">
        <v>0</v>
      </c>
      <c r="L19">
        <v>25553</v>
      </c>
      <c r="M19">
        <v>10143</v>
      </c>
      <c r="N19">
        <v>9780</v>
      </c>
      <c r="O19">
        <v>0</v>
      </c>
      <c r="P19">
        <v>0</v>
      </c>
      <c r="Q19">
        <v>2464</v>
      </c>
      <c r="R19">
        <v>2231</v>
      </c>
      <c r="S19">
        <v>0</v>
      </c>
      <c r="T19">
        <v>10136</v>
      </c>
      <c r="U19">
        <v>16153</v>
      </c>
      <c r="V19">
        <v>16153</v>
      </c>
      <c r="W19">
        <v>0</v>
      </c>
      <c r="X19">
        <v>0</v>
      </c>
      <c r="Y19">
        <v>0</v>
      </c>
      <c r="Z19">
        <v>0</v>
      </c>
      <c r="AA19">
        <v>16153</v>
      </c>
      <c r="AB19">
        <v>0</v>
      </c>
      <c r="AC19">
        <v>4310</v>
      </c>
      <c r="AD19">
        <v>0</v>
      </c>
      <c r="AE19">
        <v>11843</v>
      </c>
      <c r="AF19">
        <v>0</v>
      </c>
      <c r="AG19">
        <v>0</v>
      </c>
      <c r="AH19">
        <v>0</v>
      </c>
      <c r="AI19">
        <v>1453</v>
      </c>
      <c r="AJ19">
        <v>0</v>
      </c>
      <c r="AK19">
        <v>0</v>
      </c>
      <c r="AL19">
        <v>0</v>
      </c>
      <c r="AM19">
        <v>10390</v>
      </c>
      <c r="AN19">
        <v>0</v>
      </c>
      <c r="AO19">
        <v>2412</v>
      </c>
      <c r="AP19">
        <v>1898</v>
      </c>
      <c r="AQ19">
        <v>0</v>
      </c>
      <c r="AR19">
        <v>0</v>
      </c>
      <c r="AS19">
        <v>254</v>
      </c>
      <c r="AT19">
        <v>0</v>
      </c>
      <c r="AU19">
        <v>606</v>
      </c>
      <c r="AV19">
        <v>0</v>
      </c>
      <c r="AW19">
        <v>0</v>
      </c>
      <c r="AX19">
        <v>0</v>
      </c>
      <c r="AY19">
        <v>0</v>
      </c>
      <c r="AZ19">
        <v>10136</v>
      </c>
      <c r="BA19">
        <v>0</v>
      </c>
      <c r="BB19">
        <v>2231</v>
      </c>
      <c r="BC19">
        <v>2464</v>
      </c>
      <c r="BD19">
        <v>281</v>
      </c>
      <c r="BE19">
        <v>0</v>
      </c>
      <c r="BF19">
        <v>181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350873.68</v>
      </c>
      <c r="CB19">
        <v>212530.84</v>
      </c>
      <c r="CC19">
        <v>0</v>
      </c>
      <c r="CD19">
        <v>0</v>
      </c>
      <c r="CE19">
        <v>0</v>
      </c>
      <c r="CF19">
        <v>273660.43</v>
      </c>
      <c r="CG19">
        <v>161223.31</v>
      </c>
      <c r="CH19">
        <v>5753874.8399999999</v>
      </c>
      <c r="CI19">
        <v>71434</v>
      </c>
      <c r="CJ19">
        <v>1</v>
      </c>
      <c r="CK19" t="s">
        <v>94</v>
      </c>
      <c r="CM19" s="7">
        <f>(Table14[[#This Row],[no_donors]])/$D$2</f>
        <v>5.0467243000727968E-2</v>
      </c>
      <c r="CN19" s="6">
        <f>CM19</f>
        <v>5.0467243000727968E-2</v>
      </c>
    </row>
    <row r="20" spans="1:92" x14ac:dyDescent="0.55000000000000004">
      <c r="A20">
        <v>6</v>
      </c>
      <c r="B20">
        <v>2013</v>
      </c>
      <c r="C20" t="s">
        <v>96</v>
      </c>
      <c r="D20">
        <v>-36050</v>
      </c>
      <c r="E20">
        <v>-4674020.9000000004</v>
      </c>
      <c r="F20">
        <v>-4196568.3600000003</v>
      </c>
      <c r="G20">
        <v>0</v>
      </c>
      <c r="H20">
        <v>-819233.14</v>
      </c>
      <c r="I20">
        <v>-759271.75</v>
      </c>
      <c r="J20">
        <v>-83229</v>
      </c>
      <c r="K20">
        <v>-68162</v>
      </c>
      <c r="L20">
        <v>0</v>
      </c>
      <c r="M20">
        <v>-9935</v>
      </c>
      <c r="N20">
        <v>-12335</v>
      </c>
      <c r="O20">
        <v>0</v>
      </c>
      <c r="P20">
        <v>0</v>
      </c>
      <c r="Q20">
        <v>-1392</v>
      </c>
      <c r="R20">
        <v>-2876</v>
      </c>
      <c r="S20">
        <v>0</v>
      </c>
      <c r="T20">
        <v>-28354</v>
      </c>
      <c r="U20">
        <v>-36050</v>
      </c>
      <c r="V20">
        <v>0</v>
      </c>
      <c r="W20">
        <v>-36050</v>
      </c>
      <c r="X20">
        <v>0</v>
      </c>
      <c r="Y20">
        <v>-36050</v>
      </c>
      <c r="Z20">
        <v>0</v>
      </c>
      <c r="AA20">
        <v>0</v>
      </c>
      <c r="AB20">
        <v>0</v>
      </c>
      <c r="AC20">
        <v>-5037</v>
      </c>
      <c r="AD20">
        <v>0</v>
      </c>
      <c r="AE20">
        <v>0</v>
      </c>
      <c r="AF20">
        <v>-31013</v>
      </c>
      <c r="AG20">
        <v>0</v>
      </c>
      <c r="AH20">
        <v>-2196</v>
      </c>
      <c r="AI20">
        <v>0</v>
      </c>
      <c r="AJ20">
        <v>0</v>
      </c>
      <c r="AK20">
        <v>0</v>
      </c>
      <c r="AL20">
        <v>0</v>
      </c>
      <c r="AM20">
        <v>-28817</v>
      </c>
      <c r="AN20">
        <v>0</v>
      </c>
      <c r="AO20">
        <v>-3075</v>
      </c>
      <c r="AP20">
        <v>-1962</v>
      </c>
      <c r="AQ20">
        <v>0</v>
      </c>
      <c r="AR20">
        <v>0</v>
      </c>
      <c r="AS20">
        <v>-463</v>
      </c>
      <c r="AT20">
        <v>0</v>
      </c>
      <c r="AU20">
        <v>-570</v>
      </c>
      <c r="AV20">
        <v>-1825</v>
      </c>
      <c r="AW20">
        <v>0</v>
      </c>
      <c r="AX20">
        <v>0</v>
      </c>
      <c r="AY20">
        <v>0</v>
      </c>
      <c r="AZ20">
        <v>-28354</v>
      </c>
      <c r="BA20">
        <v>0</v>
      </c>
      <c r="BB20">
        <v>-2876</v>
      </c>
      <c r="BC20">
        <v>-1392</v>
      </c>
      <c r="BD20">
        <v>0</v>
      </c>
      <c r="BE20">
        <v>0</v>
      </c>
      <c r="BF20">
        <v>-199</v>
      </c>
      <c r="BG20">
        <v>0</v>
      </c>
      <c r="BH20">
        <v>-371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-1753028.36</v>
      </c>
      <c r="BZ20">
        <v>0</v>
      </c>
      <c r="CA20">
        <v>0</v>
      </c>
      <c r="CB20">
        <v>-204404.59</v>
      </c>
      <c r="CC20">
        <v>0</v>
      </c>
      <c r="CD20">
        <v>-2230480.9</v>
      </c>
      <c r="CE20">
        <v>0</v>
      </c>
      <c r="CF20">
        <v>0</v>
      </c>
      <c r="CG20">
        <v>-179678.1</v>
      </c>
      <c r="CH20">
        <v>-10449094.15</v>
      </c>
      <c r="CI20">
        <v>-173661</v>
      </c>
      <c r="CJ20">
        <v>-1</v>
      </c>
      <c r="CK20" t="s">
        <v>94</v>
      </c>
      <c r="CM20" s="7">
        <f>(Table14[[#This Row],[no_donors]])/$D$2</f>
        <v>-0.11263196373282011</v>
      </c>
      <c r="CN20" s="6">
        <f>CM20*-1</f>
        <v>0.11263196373282011</v>
      </c>
    </row>
    <row r="21" spans="1:92" x14ac:dyDescent="0.55000000000000004">
      <c r="A21">
        <v>7</v>
      </c>
      <c r="B21">
        <v>2013</v>
      </c>
      <c r="C21" t="s">
        <v>97</v>
      </c>
      <c r="D21">
        <v>26080</v>
      </c>
      <c r="E21">
        <v>8345159.8399999999</v>
      </c>
      <c r="F21">
        <v>11071135.619999999</v>
      </c>
      <c r="G21">
        <v>10639814.5</v>
      </c>
      <c r="H21">
        <v>8798715.2300000004</v>
      </c>
      <c r="I21">
        <v>8681583.2300000004</v>
      </c>
      <c r="J21">
        <v>162223</v>
      </c>
      <c r="K21">
        <v>215460</v>
      </c>
      <c r="L21">
        <v>157873</v>
      </c>
      <c r="M21">
        <v>118651</v>
      </c>
      <c r="N21">
        <v>120034</v>
      </c>
      <c r="O21">
        <v>0</v>
      </c>
      <c r="P21">
        <v>0</v>
      </c>
      <c r="Q21">
        <v>1776</v>
      </c>
      <c r="R21">
        <v>9033</v>
      </c>
      <c r="S21">
        <v>4766</v>
      </c>
      <c r="T21">
        <v>0</v>
      </c>
      <c r="U21">
        <v>26080</v>
      </c>
      <c r="V21">
        <v>0</v>
      </c>
      <c r="W21">
        <v>26080</v>
      </c>
      <c r="X21">
        <v>0</v>
      </c>
      <c r="Y21">
        <v>0</v>
      </c>
      <c r="Z21">
        <v>26080</v>
      </c>
      <c r="AA21">
        <v>0</v>
      </c>
      <c r="AB21">
        <v>0</v>
      </c>
      <c r="AC21">
        <v>0</v>
      </c>
      <c r="AD21">
        <v>14320</v>
      </c>
      <c r="AE21">
        <v>0</v>
      </c>
      <c r="AF21">
        <v>0</v>
      </c>
      <c r="AG21">
        <v>11760</v>
      </c>
      <c r="AH21">
        <v>0</v>
      </c>
      <c r="AI21">
        <v>0</v>
      </c>
      <c r="AJ21">
        <v>9878</v>
      </c>
      <c r="AK21">
        <v>0</v>
      </c>
      <c r="AL21">
        <v>4442</v>
      </c>
      <c r="AM21">
        <v>0</v>
      </c>
      <c r="AN21">
        <v>9423</v>
      </c>
      <c r="AO21">
        <v>0</v>
      </c>
      <c r="AP21">
        <v>0</v>
      </c>
      <c r="AQ21">
        <v>2337</v>
      </c>
      <c r="AR21">
        <v>0</v>
      </c>
      <c r="AS21">
        <v>390</v>
      </c>
      <c r="AT21">
        <v>561</v>
      </c>
      <c r="AU21">
        <v>5112</v>
      </c>
      <c r="AV21">
        <v>0</v>
      </c>
      <c r="AW21">
        <v>0</v>
      </c>
      <c r="AX21">
        <v>0</v>
      </c>
      <c r="AY21">
        <v>4766</v>
      </c>
      <c r="AZ21">
        <v>0</v>
      </c>
      <c r="BA21">
        <v>3924</v>
      </c>
      <c r="BB21">
        <v>9033</v>
      </c>
      <c r="BC21">
        <v>1776</v>
      </c>
      <c r="BD21">
        <v>0</v>
      </c>
      <c r="BE21">
        <v>518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4987492.03</v>
      </c>
      <c r="BZ21">
        <v>3355505.73</v>
      </c>
      <c r="CA21">
        <v>2452956.2799999998</v>
      </c>
      <c r="CB21">
        <v>2384702.5499999998</v>
      </c>
      <c r="CC21">
        <v>0</v>
      </c>
      <c r="CD21">
        <v>2261516.25</v>
      </c>
      <c r="CE21">
        <v>3786826.85</v>
      </c>
      <c r="CF21">
        <v>2539792.4500000002</v>
      </c>
      <c r="CG21">
        <v>2142249.12</v>
      </c>
      <c r="CH21">
        <v>47536408.420000002</v>
      </c>
      <c r="CI21">
        <v>774241</v>
      </c>
      <c r="CJ21">
        <v>1</v>
      </c>
      <c r="CK21" t="s">
        <v>94</v>
      </c>
      <c r="CM21" s="7">
        <f>(Table14[[#This Row],[no_donors]])/$D$2</f>
        <v>8.1482430350955579E-2</v>
      </c>
      <c r="CN21" s="6">
        <f>CM21</f>
        <v>8.1482430350955579E-2</v>
      </c>
    </row>
    <row r="22" spans="1:92" x14ac:dyDescent="0.55000000000000004">
      <c r="A22">
        <v>8</v>
      </c>
      <c r="B22">
        <v>2014</v>
      </c>
      <c r="C22" t="s">
        <v>93</v>
      </c>
      <c r="D22">
        <v>-256220</v>
      </c>
      <c r="E22">
        <v>-17873743.030000001</v>
      </c>
      <c r="F22">
        <v>0</v>
      </c>
      <c r="G22">
        <v>0</v>
      </c>
      <c r="H22">
        <v>-853320.27</v>
      </c>
      <c r="I22">
        <v>-277987.32</v>
      </c>
      <c r="J22">
        <v>-314052</v>
      </c>
      <c r="K22">
        <v>0</v>
      </c>
      <c r="L22">
        <v>0</v>
      </c>
      <c r="M22">
        <v>-13354</v>
      </c>
      <c r="N22">
        <v>-4560</v>
      </c>
      <c r="O22">
        <v>0</v>
      </c>
      <c r="P22">
        <v>0</v>
      </c>
      <c r="Q22">
        <v>0</v>
      </c>
      <c r="R22">
        <v>0</v>
      </c>
      <c r="S22">
        <v>0</v>
      </c>
      <c r="T22">
        <v>-246098</v>
      </c>
      <c r="U22">
        <v>-256220</v>
      </c>
      <c r="V22">
        <v>-256220</v>
      </c>
      <c r="W22">
        <v>0</v>
      </c>
      <c r="X22">
        <v>-256220</v>
      </c>
      <c r="Y22">
        <v>0</v>
      </c>
      <c r="Z22">
        <v>0</v>
      </c>
      <c r="AA22">
        <v>0</v>
      </c>
      <c r="AB22">
        <v>-8220</v>
      </c>
      <c r="AC22">
        <v>0</v>
      </c>
      <c r="AD22">
        <v>0</v>
      </c>
      <c r="AE22">
        <v>0</v>
      </c>
      <c r="AF22">
        <v>-248000</v>
      </c>
      <c r="AG22">
        <v>0</v>
      </c>
      <c r="AH22">
        <v>-1902</v>
      </c>
      <c r="AI22">
        <v>0</v>
      </c>
      <c r="AJ22">
        <v>0</v>
      </c>
      <c r="AK22">
        <v>-7307</v>
      </c>
      <c r="AL22">
        <v>0</v>
      </c>
      <c r="AM22">
        <v>-246098</v>
      </c>
      <c r="AN22">
        <v>0</v>
      </c>
      <c r="AO22">
        <v>0</v>
      </c>
      <c r="AP22">
        <v>0</v>
      </c>
      <c r="AQ22">
        <v>0</v>
      </c>
      <c r="AR22">
        <v>-913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-39165.29</v>
      </c>
      <c r="CC22">
        <v>0</v>
      </c>
      <c r="CD22">
        <v>0</v>
      </c>
      <c r="CE22">
        <v>0</v>
      </c>
      <c r="CF22">
        <v>0</v>
      </c>
      <c r="CG22">
        <v>-91916.98</v>
      </c>
      <c r="CH22">
        <v>-18727063.300000001</v>
      </c>
      <c r="CI22">
        <v>-327406</v>
      </c>
      <c r="CJ22">
        <v>-1</v>
      </c>
      <c r="CK22" t="s">
        <v>94</v>
      </c>
    </row>
    <row r="23" spans="1:92" x14ac:dyDescent="0.55000000000000004">
      <c r="A23">
        <v>9</v>
      </c>
      <c r="B23">
        <v>2014</v>
      </c>
      <c r="C23" t="s">
        <v>95</v>
      </c>
      <c r="D23">
        <v>15786</v>
      </c>
      <c r="E23">
        <v>1510958.29</v>
      </c>
      <c r="F23">
        <v>0</v>
      </c>
      <c r="G23">
        <v>1720387.1</v>
      </c>
      <c r="H23">
        <v>753467.28</v>
      </c>
      <c r="I23">
        <v>212876.38</v>
      </c>
      <c r="J23">
        <v>24811</v>
      </c>
      <c r="K23">
        <v>0</v>
      </c>
      <c r="L23">
        <v>24544</v>
      </c>
      <c r="M23">
        <v>10488</v>
      </c>
      <c r="N23">
        <v>2905</v>
      </c>
      <c r="O23">
        <v>0</v>
      </c>
      <c r="P23">
        <v>0</v>
      </c>
      <c r="Q23">
        <v>3099</v>
      </c>
      <c r="R23">
        <v>0</v>
      </c>
      <c r="S23">
        <v>0</v>
      </c>
      <c r="T23">
        <v>11268</v>
      </c>
      <c r="U23">
        <v>15786</v>
      </c>
      <c r="V23">
        <v>15786</v>
      </c>
      <c r="W23">
        <v>0</v>
      </c>
      <c r="X23">
        <v>0</v>
      </c>
      <c r="Y23">
        <v>0</v>
      </c>
      <c r="Z23">
        <v>0</v>
      </c>
      <c r="AA23">
        <v>15786</v>
      </c>
      <c r="AB23">
        <v>0</v>
      </c>
      <c r="AC23">
        <v>3936</v>
      </c>
      <c r="AD23">
        <v>0</v>
      </c>
      <c r="AE23">
        <v>11850</v>
      </c>
      <c r="AF23">
        <v>0</v>
      </c>
      <c r="AG23">
        <v>0</v>
      </c>
      <c r="AH23">
        <v>0</v>
      </c>
      <c r="AI23">
        <v>582</v>
      </c>
      <c r="AJ23">
        <v>0</v>
      </c>
      <c r="AK23">
        <v>0</v>
      </c>
      <c r="AL23">
        <v>0</v>
      </c>
      <c r="AM23">
        <v>11268</v>
      </c>
      <c r="AN23">
        <v>0</v>
      </c>
      <c r="AO23">
        <v>3099</v>
      </c>
      <c r="AP23">
        <v>837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346639.39</v>
      </c>
      <c r="CB23">
        <v>31981.83</v>
      </c>
      <c r="CC23">
        <v>0</v>
      </c>
      <c r="CD23">
        <v>0</v>
      </c>
      <c r="CE23">
        <v>0</v>
      </c>
      <c r="CF23">
        <v>253711.02</v>
      </c>
      <c r="CG23">
        <v>189372.88</v>
      </c>
      <c r="CH23">
        <v>3984812.67</v>
      </c>
      <c r="CI23">
        <v>59843</v>
      </c>
      <c r="CJ23">
        <v>1</v>
      </c>
      <c r="CK23" t="s">
        <v>94</v>
      </c>
    </row>
    <row r="24" spans="1:92" x14ac:dyDescent="0.55000000000000004">
      <c r="A24">
        <v>10</v>
      </c>
      <c r="B24">
        <v>2014</v>
      </c>
      <c r="C24" t="s">
        <v>96</v>
      </c>
      <c r="D24">
        <v>-32928</v>
      </c>
      <c r="E24">
        <v>-3633926.49</v>
      </c>
      <c r="F24">
        <v>-3450557.91</v>
      </c>
      <c r="G24">
        <v>0</v>
      </c>
      <c r="H24">
        <v>-610904.81999999995</v>
      </c>
      <c r="I24">
        <v>-206448.32</v>
      </c>
      <c r="J24">
        <v>-63085</v>
      </c>
      <c r="K24">
        <v>-55682</v>
      </c>
      <c r="L24">
        <v>0</v>
      </c>
      <c r="M24">
        <v>-8760</v>
      </c>
      <c r="N24">
        <v>-2954</v>
      </c>
      <c r="O24">
        <v>0</v>
      </c>
      <c r="P24">
        <v>0</v>
      </c>
      <c r="Q24">
        <v>-3320</v>
      </c>
      <c r="R24">
        <v>0</v>
      </c>
      <c r="S24">
        <v>0</v>
      </c>
      <c r="T24">
        <v>-27958</v>
      </c>
      <c r="U24">
        <v>-32928</v>
      </c>
      <c r="V24">
        <v>0</v>
      </c>
      <c r="W24">
        <v>-32928</v>
      </c>
      <c r="X24">
        <v>0</v>
      </c>
      <c r="Y24">
        <v>-32928</v>
      </c>
      <c r="Z24">
        <v>0</v>
      </c>
      <c r="AA24">
        <v>0</v>
      </c>
      <c r="AB24">
        <v>0</v>
      </c>
      <c r="AC24">
        <v>-4173</v>
      </c>
      <c r="AD24">
        <v>0</v>
      </c>
      <c r="AE24">
        <v>0</v>
      </c>
      <c r="AF24">
        <v>-28755</v>
      </c>
      <c r="AG24">
        <v>0</v>
      </c>
      <c r="AH24">
        <v>-797</v>
      </c>
      <c r="AI24">
        <v>0</v>
      </c>
      <c r="AJ24">
        <v>0</v>
      </c>
      <c r="AK24">
        <v>0</v>
      </c>
      <c r="AL24">
        <v>0</v>
      </c>
      <c r="AM24">
        <v>-27958</v>
      </c>
      <c r="AN24">
        <v>0</v>
      </c>
      <c r="AO24">
        <v>-3320</v>
      </c>
      <c r="AP24">
        <v>-853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-1410177.35</v>
      </c>
      <c r="BZ24">
        <v>0</v>
      </c>
      <c r="CA24">
        <v>0</v>
      </c>
      <c r="CB24">
        <v>-40818.83</v>
      </c>
      <c r="CC24">
        <v>0</v>
      </c>
      <c r="CD24">
        <v>-1593545.93</v>
      </c>
      <c r="CE24">
        <v>0</v>
      </c>
      <c r="CF24">
        <v>0</v>
      </c>
      <c r="CG24">
        <v>-101886.79</v>
      </c>
      <c r="CH24">
        <v>-7695389.2199999997</v>
      </c>
      <c r="CI24">
        <v>-127527</v>
      </c>
      <c r="CJ24">
        <v>-1</v>
      </c>
      <c r="CK24" t="s">
        <v>94</v>
      </c>
    </row>
    <row r="25" spans="1:92" x14ac:dyDescent="0.55000000000000004">
      <c r="A25">
        <v>11</v>
      </c>
      <c r="B25">
        <v>2014</v>
      </c>
      <c r="C25" t="s">
        <v>97</v>
      </c>
      <c r="D25">
        <v>15739</v>
      </c>
      <c r="E25">
        <v>3155654.71</v>
      </c>
      <c r="F25">
        <v>4295339.3499999996</v>
      </c>
      <c r="G25">
        <v>4717321.67</v>
      </c>
      <c r="H25">
        <v>3601162.65</v>
      </c>
      <c r="I25">
        <v>1177329.78</v>
      </c>
      <c r="J25">
        <v>59399</v>
      </c>
      <c r="K25">
        <v>75346</v>
      </c>
      <c r="L25">
        <v>65014</v>
      </c>
      <c r="M25">
        <v>53525</v>
      </c>
      <c r="N25">
        <v>16427</v>
      </c>
      <c r="O25">
        <v>0</v>
      </c>
      <c r="P25">
        <v>0</v>
      </c>
      <c r="Q25">
        <v>0</v>
      </c>
      <c r="R25">
        <v>7150</v>
      </c>
      <c r="S25">
        <v>4741</v>
      </c>
      <c r="T25">
        <v>0</v>
      </c>
      <c r="U25">
        <v>15739</v>
      </c>
      <c r="V25">
        <v>0</v>
      </c>
      <c r="W25">
        <v>15739</v>
      </c>
      <c r="X25">
        <v>0</v>
      </c>
      <c r="Y25">
        <v>0</v>
      </c>
      <c r="Z25">
        <v>15739</v>
      </c>
      <c r="AA25">
        <v>0</v>
      </c>
      <c r="AB25">
        <v>0</v>
      </c>
      <c r="AC25">
        <v>0</v>
      </c>
      <c r="AD25">
        <v>7961</v>
      </c>
      <c r="AE25">
        <v>0</v>
      </c>
      <c r="AF25">
        <v>0</v>
      </c>
      <c r="AG25">
        <v>7778</v>
      </c>
      <c r="AH25">
        <v>0</v>
      </c>
      <c r="AI25">
        <v>0</v>
      </c>
      <c r="AJ25">
        <v>3220</v>
      </c>
      <c r="AK25">
        <v>0</v>
      </c>
      <c r="AL25">
        <v>4741</v>
      </c>
      <c r="AM25">
        <v>0</v>
      </c>
      <c r="AN25">
        <v>7150</v>
      </c>
      <c r="AO25">
        <v>0</v>
      </c>
      <c r="AP25">
        <v>0</v>
      </c>
      <c r="AQ25">
        <v>628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2179800.86</v>
      </c>
      <c r="BZ25">
        <v>2040239.8</v>
      </c>
      <c r="CA25">
        <v>1222682.8400000001</v>
      </c>
      <c r="CB25">
        <v>182109.72</v>
      </c>
      <c r="CC25">
        <v>0</v>
      </c>
      <c r="CD25">
        <v>1040116.22</v>
      </c>
      <c r="CE25">
        <v>1618257.48</v>
      </c>
      <c r="CF25">
        <v>1257254.55</v>
      </c>
      <c r="CG25">
        <v>1618564.02</v>
      </c>
      <c r="CH25">
        <v>15769478.380000001</v>
      </c>
      <c r="CI25">
        <v>253284</v>
      </c>
      <c r="CJ25">
        <v>1</v>
      </c>
      <c r="CK25" t="s">
        <v>94</v>
      </c>
    </row>
    <row r="26" spans="1:92" x14ac:dyDescent="0.55000000000000004">
      <c r="A26">
        <v>12</v>
      </c>
      <c r="B26">
        <v>2015</v>
      </c>
      <c r="C26" t="s">
        <v>93</v>
      </c>
      <c r="D26">
        <v>-292539</v>
      </c>
      <c r="E26">
        <v>-21640929.780000001</v>
      </c>
      <c r="F26">
        <v>0</v>
      </c>
      <c r="G26">
        <v>0</v>
      </c>
      <c r="H26">
        <v>-347577.51</v>
      </c>
      <c r="I26">
        <v>0</v>
      </c>
      <c r="J26">
        <v>-348745</v>
      </c>
      <c r="K26">
        <v>0</v>
      </c>
      <c r="L26">
        <v>0</v>
      </c>
      <c r="M26">
        <v>-5127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-289004</v>
      </c>
      <c r="U26">
        <v>-292539</v>
      </c>
      <c r="V26">
        <v>-292539</v>
      </c>
      <c r="W26">
        <v>0</v>
      </c>
      <c r="X26">
        <v>-292539</v>
      </c>
      <c r="Y26">
        <v>0</v>
      </c>
      <c r="Z26">
        <v>0</v>
      </c>
      <c r="AA26">
        <v>0</v>
      </c>
      <c r="AB26">
        <v>-3535</v>
      </c>
      <c r="AC26">
        <v>0</v>
      </c>
      <c r="AD26">
        <v>0</v>
      </c>
      <c r="AE26">
        <v>0</v>
      </c>
      <c r="AF26">
        <v>-289004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-21640929.780000001</v>
      </c>
      <c r="CI26">
        <v>-348745</v>
      </c>
      <c r="CJ26">
        <v>-1</v>
      </c>
      <c r="CK26" t="s">
        <v>94</v>
      </c>
    </row>
    <row r="27" spans="1:92" x14ac:dyDescent="0.55000000000000004">
      <c r="A27">
        <v>13</v>
      </c>
      <c r="B27">
        <v>2015</v>
      </c>
      <c r="C27" t="s">
        <v>95</v>
      </c>
      <c r="D27">
        <v>16520</v>
      </c>
      <c r="E27">
        <v>1675188.53</v>
      </c>
      <c r="F27">
        <v>0</v>
      </c>
      <c r="G27">
        <v>1835616.24</v>
      </c>
      <c r="H27">
        <v>289215.12</v>
      </c>
      <c r="I27">
        <v>0</v>
      </c>
      <c r="J27">
        <v>24649</v>
      </c>
      <c r="K27">
        <v>0</v>
      </c>
      <c r="L27">
        <v>27714</v>
      </c>
      <c r="M27">
        <v>4133</v>
      </c>
      <c r="N27">
        <v>0</v>
      </c>
      <c r="O27">
        <v>0</v>
      </c>
      <c r="P27">
        <v>14405</v>
      </c>
      <c r="Q27">
        <v>0</v>
      </c>
      <c r="R27">
        <v>0</v>
      </c>
      <c r="S27">
        <v>0</v>
      </c>
      <c r="T27">
        <v>0</v>
      </c>
      <c r="U27">
        <v>16520</v>
      </c>
      <c r="V27">
        <v>16520</v>
      </c>
      <c r="W27">
        <v>0</v>
      </c>
      <c r="X27">
        <v>0</v>
      </c>
      <c r="Y27">
        <v>0</v>
      </c>
      <c r="Z27">
        <v>0</v>
      </c>
      <c r="AA27">
        <v>16520</v>
      </c>
      <c r="AB27">
        <v>0</v>
      </c>
      <c r="AC27">
        <v>2115</v>
      </c>
      <c r="AD27">
        <v>0</v>
      </c>
      <c r="AE27">
        <v>14405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90023.85</v>
      </c>
      <c r="CB27">
        <v>0</v>
      </c>
      <c r="CC27">
        <v>0</v>
      </c>
      <c r="CD27">
        <v>0</v>
      </c>
      <c r="CE27">
        <v>0</v>
      </c>
      <c r="CF27">
        <v>218309.95</v>
      </c>
      <c r="CG27">
        <v>0</v>
      </c>
      <c r="CH27">
        <v>3510804.77</v>
      </c>
      <c r="CI27">
        <v>52363</v>
      </c>
      <c r="CJ27">
        <v>1</v>
      </c>
      <c r="CK27" t="s">
        <v>94</v>
      </c>
    </row>
    <row r="28" spans="1:92" x14ac:dyDescent="0.55000000000000004">
      <c r="A28">
        <v>14</v>
      </c>
      <c r="B28">
        <v>2015</v>
      </c>
      <c r="C28" t="s">
        <v>96</v>
      </c>
      <c r="D28">
        <v>-30755</v>
      </c>
      <c r="E28">
        <v>-3358703.13</v>
      </c>
      <c r="F28">
        <v>-3341177.89</v>
      </c>
      <c r="G28">
        <v>0</v>
      </c>
      <c r="H28">
        <v>-169344.46</v>
      </c>
      <c r="I28">
        <v>0</v>
      </c>
      <c r="J28">
        <v>-49669</v>
      </c>
      <c r="K28">
        <v>-47329</v>
      </c>
      <c r="L28">
        <v>0</v>
      </c>
      <c r="M28">
        <v>-2665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-29018</v>
      </c>
      <c r="U28">
        <v>-30755</v>
      </c>
      <c r="V28">
        <v>0</v>
      </c>
      <c r="W28">
        <v>-30755</v>
      </c>
      <c r="X28">
        <v>0</v>
      </c>
      <c r="Y28">
        <v>-30755</v>
      </c>
      <c r="Z28">
        <v>0</v>
      </c>
      <c r="AA28">
        <v>0</v>
      </c>
      <c r="AB28">
        <v>0</v>
      </c>
      <c r="AC28">
        <v>-1737</v>
      </c>
      <c r="AD28">
        <v>0</v>
      </c>
      <c r="AE28">
        <v>0</v>
      </c>
      <c r="AF28">
        <v>-29018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-1377487.6</v>
      </c>
      <c r="BZ28">
        <v>0</v>
      </c>
      <c r="CA28">
        <v>0</v>
      </c>
      <c r="CB28">
        <v>0</v>
      </c>
      <c r="CC28">
        <v>0</v>
      </c>
      <c r="CD28">
        <v>-1395012.84</v>
      </c>
      <c r="CE28">
        <v>0</v>
      </c>
      <c r="CF28">
        <v>0</v>
      </c>
      <c r="CG28">
        <v>0</v>
      </c>
      <c r="CH28">
        <v>-6699881.0199999996</v>
      </c>
      <c r="CI28">
        <v>-96998</v>
      </c>
      <c r="CJ28">
        <v>-1</v>
      </c>
      <c r="CK28" t="s">
        <v>94</v>
      </c>
    </row>
    <row r="29" spans="1:92" x14ac:dyDescent="0.55000000000000004">
      <c r="A29">
        <v>15</v>
      </c>
      <c r="B29">
        <v>2015</v>
      </c>
      <c r="C29" t="s">
        <v>97</v>
      </c>
      <c r="D29">
        <v>15323</v>
      </c>
      <c r="E29">
        <v>3472056.88</v>
      </c>
      <c r="F29">
        <v>4939371.9800000004</v>
      </c>
      <c r="G29">
        <v>5608529.3899999997</v>
      </c>
      <c r="H29">
        <v>1523244.49</v>
      </c>
      <c r="I29">
        <v>0</v>
      </c>
      <c r="J29">
        <v>45118</v>
      </c>
      <c r="K29">
        <v>65117</v>
      </c>
      <c r="L29">
        <v>70597</v>
      </c>
      <c r="M29">
        <v>17630</v>
      </c>
      <c r="N29">
        <v>0</v>
      </c>
      <c r="O29">
        <v>0</v>
      </c>
      <c r="P29">
        <v>0</v>
      </c>
      <c r="Q29">
        <v>10726</v>
      </c>
      <c r="R29">
        <v>0</v>
      </c>
      <c r="S29">
        <v>0</v>
      </c>
      <c r="T29">
        <v>0</v>
      </c>
      <c r="U29">
        <v>15323</v>
      </c>
      <c r="V29">
        <v>0</v>
      </c>
      <c r="W29">
        <v>15323</v>
      </c>
      <c r="X29">
        <v>0</v>
      </c>
      <c r="Y29">
        <v>0</v>
      </c>
      <c r="Z29">
        <v>15323</v>
      </c>
      <c r="AA29">
        <v>0</v>
      </c>
      <c r="AB29">
        <v>0</v>
      </c>
      <c r="AC29">
        <v>0</v>
      </c>
      <c r="AD29">
        <v>4597</v>
      </c>
      <c r="AE29">
        <v>0</v>
      </c>
      <c r="AF29">
        <v>0</v>
      </c>
      <c r="AG29">
        <v>10726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2632994.54</v>
      </c>
      <c r="BZ29">
        <v>2334629.0499999998</v>
      </c>
      <c r="CA29">
        <v>260579.99</v>
      </c>
      <c r="CB29">
        <v>0</v>
      </c>
      <c r="CC29">
        <v>0</v>
      </c>
      <c r="CD29">
        <v>1165679.44</v>
      </c>
      <c r="CE29">
        <v>1665471.64</v>
      </c>
      <c r="CF29">
        <v>2361760.54</v>
      </c>
      <c r="CG29">
        <v>0</v>
      </c>
      <c r="CH29">
        <v>14019958.25</v>
      </c>
      <c r="CI29">
        <v>180832</v>
      </c>
      <c r="CJ29">
        <v>1</v>
      </c>
      <c r="CK29" t="s">
        <v>94</v>
      </c>
    </row>
    <row r="30" spans="1:92" x14ac:dyDescent="0.55000000000000004">
      <c r="A30">
        <v>16</v>
      </c>
      <c r="B30">
        <v>2016</v>
      </c>
      <c r="C30" t="s">
        <v>93</v>
      </c>
      <c r="D30">
        <v>-380722</v>
      </c>
      <c r="E30">
        <v>-26978259.449999999</v>
      </c>
      <c r="F30">
        <v>0</v>
      </c>
      <c r="G30">
        <v>0</v>
      </c>
      <c r="H30">
        <v>0</v>
      </c>
      <c r="I30">
        <v>0</v>
      </c>
      <c r="J30">
        <v>-459121</v>
      </c>
      <c r="K30">
        <v>0</v>
      </c>
      <c r="L30">
        <v>0</v>
      </c>
      <c r="M30">
        <v>0</v>
      </c>
      <c r="N30">
        <v>0</v>
      </c>
      <c r="O30">
        <v>-380721</v>
      </c>
      <c r="P30">
        <v>0</v>
      </c>
      <c r="Q30">
        <v>0</v>
      </c>
      <c r="R30">
        <v>0</v>
      </c>
      <c r="S30">
        <v>0</v>
      </c>
      <c r="T30">
        <v>0</v>
      </c>
      <c r="U30">
        <v>-380722</v>
      </c>
      <c r="V30">
        <v>-380722</v>
      </c>
      <c r="W30">
        <v>0</v>
      </c>
      <c r="X30">
        <v>-380721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-26978259.449999999</v>
      </c>
      <c r="CI30">
        <v>-459121</v>
      </c>
      <c r="CJ30">
        <v>-1</v>
      </c>
      <c r="CK30" t="s">
        <v>94</v>
      </c>
    </row>
    <row r="31" spans="1:92" x14ac:dyDescent="0.55000000000000004">
      <c r="A31">
        <v>17</v>
      </c>
      <c r="B31">
        <v>2016</v>
      </c>
      <c r="C31" t="s">
        <v>95</v>
      </c>
      <c r="D31">
        <v>8338</v>
      </c>
      <c r="E31">
        <v>861232.97</v>
      </c>
      <c r="F31">
        <v>0</v>
      </c>
      <c r="G31">
        <v>763568.62</v>
      </c>
      <c r="H31">
        <v>0</v>
      </c>
      <c r="I31">
        <v>0</v>
      </c>
      <c r="J31">
        <v>12913</v>
      </c>
      <c r="K31">
        <v>0</v>
      </c>
      <c r="L31">
        <v>12290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8338</v>
      </c>
      <c r="V31">
        <v>8338</v>
      </c>
      <c r="W31">
        <v>0</v>
      </c>
      <c r="X31">
        <v>0</v>
      </c>
      <c r="Y31">
        <v>0</v>
      </c>
      <c r="Z31">
        <v>0</v>
      </c>
      <c r="AA31">
        <v>8338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861232.97</v>
      </c>
      <c r="CI31">
        <v>12913</v>
      </c>
      <c r="CJ31">
        <v>1</v>
      </c>
      <c r="CK31" t="s">
        <v>94</v>
      </c>
    </row>
    <row r="32" spans="1:92" x14ac:dyDescent="0.55000000000000004">
      <c r="A32">
        <v>18</v>
      </c>
      <c r="B32">
        <v>2016</v>
      </c>
      <c r="C32" t="s">
        <v>96</v>
      </c>
      <c r="D32">
        <v>-46203</v>
      </c>
      <c r="E32">
        <v>-5846153.5199999996</v>
      </c>
      <c r="F32">
        <v>-5788510.2300000004</v>
      </c>
      <c r="G32">
        <v>0</v>
      </c>
      <c r="H32">
        <v>0</v>
      </c>
      <c r="I32">
        <v>0</v>
      </c>
      <c r="J32">
        <v>-89232</v>
      </c>
      <c r="K32">
        <v>-89058</v>
      </c>
      <c r="L32">
        <v>0</v>
      </c>
      <c r="M32">
        <v>0</v>
      </c>
      <c r="N32">
        <v>0</v>
      </c>
      <c r="O32">
        <v>0</v>
      </c>
      <c r="P32">
        <v>-46202</v>
      </c>
      <c r="Q32">
        <v>0</v>
      </c>
      <c r="R32">
        <v>0</v>
      </c>
      <c r="S32">
        <v>0</v>
      </c>
      <c r="T32">
        <v>0</v>
      </c>
      <c r="U32">
        <v>-46203</v>
      </c>
      <c r="V32">
        <v>0</v>
      </c>
      <c r="W32">
        <v>-46203</v>
      </c>
      <c r="X32">
        <v>0</v>
      </c>
      <c r="Y32">
        <v>-46202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-2452275.84</v>
      </c>
      <c r="BZ32">
        <v>0</v>
      </c>
      <c r="CA32">
        <v>0</v>
      </c>
      <c r="CB32">
        <v>0</v>
      </c>
      <c r="CC32">
        <v>0</v>
      </c>
      <c r="CD32">
        <v>-2509919.13</v>
      </c>
      <c r="CE32">
        <v>0</v>
      </c>
      <c r="CF32">
        <v>0</v>
      </c>
      <c r="CG32">
        <v>0</v>
      </c>
      <c r="CH32">
        <v>-11634663.75</v>
      </c>
      <c r="CI32">
        <v>-178290</v>
      </c>
      <c r="CJ32">
        <v>-1</v>
      </c>
      <c r="CK32" t="s">
        <v>94</v>
      </c>
    </row>
    <row r="33" spans="1:89" x14ac:dyDescent="0.55000000000000004">
      <c r="A33">
        <v>19</v>
      </c>
      <c r="B33">
        <v>2016</v>
      </c>
      <c r="C33" t="s">
        <v>97</v>
      </c>
      <c r="D33">
        <v>10335</v>
      </c>
      <c r="E33">
        <v>2844568.58</v>
      </c>
      <c r="F33">
        <v>4687250.04</v>
      </c>
      <c r="G33">
        <v>2121971.4</v>
      </c>
      <c r="H33">
        <v>0</v>
      </c>
      <c r="I33">
        <v>0</v>
      </c>
      <c r="J33">
        <v>41451</v>
      </c>
      <c r="K33">
        <v>88375</v>
      </c>
      <c r="L33">
        <v>33919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10335</v>
      </c>
      <c r="V33">
        <v>0</v>
      </c>
      <c r="W33">
        <v>10335</v>
      </c>
      <c r="X33">
        <v>0</v>
      </c>
      <c r="Y33">
        <v>0</v>
      </c>
      <c r="Z33">
        <v>10335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2633979.34</v>
      </c>
      <c r="BZ33">
        <v>491086.63</v>
      </c>
      <c r="CA33">
        <v>0</v>
      </c>
      <c r="CB33">
        <v>0</v>
      </c>
      <c r="CC33">
        <v>0</v>
      </c>
      <c r="CD33">
        <v>791297.88</v>
      </c>
      <c r="CE33">
        <v>3056365.27</v>
      </c>
      <c r="CF33">
        <v>0</v>
      </c>
      <c r="CG33">
        <v>0</v>
      </c>
      <c r="CH33">
        <v>7531818.6200000001</v>
      </c>
      <c r="CI33">
        <v>129826</v>
      </c>
      <c r="CJ33">
        <v>1</v>
      </c>
      <c r="CK33" t="s">
        <v>94</v>
      </c>
    </row>
    <row r="34" spans="1:89" x14ac:dyDescent="0.55000000000000004">
      <c r="A34">
        <v>7</v>
      </c>
      <c r="B34">
        <v>2013</v>
      </c>
      <c r="C34" t="s">
        <v>98</v>
      </c>
      <c r="D34">
        <v>-232818</v>
      </c>
      <c r="E34">
        <v>-14328057.51</v>
      </c>
      <c r="F34">
        <v>0</v>
      </c>
      <c r="G34">
        <v>0</v>
      </c>
      <c r="H34">
        <v>0</v>
      </c>
      <c r="I34">
        <v>-532082.25</v>
      </c>
      <c r="J34">
        <v>-288534</v>
      </c>
      <c r="K34">
        <v>0</v>
      </c>
      <c r="L34">
        <v>0</v>
      </c>
      <c r="M34">
        <v>0</v>
      </c>
      <c r="N34">
        <v>-8113</v>
      </c>
      <c r="O34">
        <v>0</v>
      </c>
      <c r="P34">
        <v>0</v>
      </c>
      <c r="Q34">
        <v>0</v>
      </c>
      <c r="R34">
        <v>0</v>
      </c>
      <c r="S34">
        <v>0</v>
      </c>
      <c r="T34">
        <v>-226479</v>
      </c>
      <c r="U34">
        <v>-232818</v>
      </c>
      <c r="V34">
        <v>-232818</v>
      </c>
      <c r="W34">
        <v>0</v>
      </c>
      <c r="X34">
        <v>-232818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-232818</v>
      </c>
      <c r="AG34">
        <v>0</v>
      </c>
      <c r="AH34">
        <v>-5010</v>
      </c>
      <c r="AI34">
        <v>0</v>
      </c>
      <c r="AJ34">
        <v>0</v>
      </c>
      <c r="AK34">
        <v>0</v>
      </c>
      <c r="AL34">
        <v>0</v>
      </c>
      <c r="AM34">
        <v>-227808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-1329</v>
      </c>
      <c r="AT34">
        <v>0</v>
      </c>
      <c r="AU34">
        <v>0</v>
      </c>
      <c r="AV34">
        <v>-4508</v>
      </c>
      <c r="AW34">
        <v>0</v>
      </c>
      <c r="AX34">
        <v>0</v>
      </c>
      <c r="AY34">
        <v>0</v>
      </c>
      <c r="AZ34">
        <v>-226478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-502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-14860139.76</v>
      </c>
      <c r="CI34">
        <v>-296647</v>
      </c>
      <c r="CJ34">
        <v>-1</v>
      </c>
      <c r="CK34" t="s">
        <v>99</v>
      </c>
    </row>
    <row r="35" spans="1:89" x14ac:dyDescent="0.55000000000000004">
      <c r="A35">
        <v>8</v>
      </c>
      <c r="B35">
        <v>2013</v>
      </c>
      <c r="C35" t="s">
        <v>100</v>
      </c>
      <c r="D35">
        <v>8968</v>
      </c>
      <c r="E35">
        <v>766054.49</v>
      </c>
      <c r="F35">
        <v>0</v>
      </c>
      <c r="G35">
        <v>0</v>
      </c>
      <c r="H35">
        <v>997826.97</v>
      </c>
      <c r="I35">
        <v>457401.21</v>
      </c>
      <c r="J35">
        <v>13123</v>
      </c>
      <c r="K35">
        <v>0</v>
      </c>
      <c r="L35">
        <v>0</v>
      </c>
      <c r="M35">
        <v>13466</v>
      </c>
      <c r="N35">
        <v>9585</v>
      </c>
      <c r="O35">
        <v>6459</v>
      </c>
      <c r="P35">
        <v>1740</v>
      </c>
      <c r="Q35">
        <v>0</v>
      </c>
      <c r="R35">
        <v>0</v>
      </c>
      <c r="S35">
        <v>0</v>
      </c>
      <c r="T35">
        <v>0</v>
      </c>
      <c r="U35">
        <v>8968</v>
      </c>
      <c r="V35">
        <v>8968</v>
      </c>
      <c r="W35">
        <v>0</v>
      </c>
      <c r="X35">
        <v>8968</v>
      </c>
      <c r="Y35">
        <v>0</v>
      </c>
      <c r="Z35">
        <v>0</v>
      </c>
      <c r="AA35">
        <v>0</v>
      </c>
      <c r="AB35">
        <v>8968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6773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2195</v>
      </c>
      <c r="AS35">
        <v>0</v>
      </c>
      <c r="AT35">
        <v>0</v>
      </c>
      <c r="AU35">
        <v>0</v>
      </c>
      <c r="AV35">
        <v>0</v>
      </c>
      <c r="AW35">
        <v>6459</v>
      </c>
      <c r="AX35">
        <v>1740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455</v>
      </c>
      <c r="BE35">
        <v>0</v>
      </c>
      <c r="BF35">
        <v>0</v>
      </c>
      <c r="BG35">
        <v>314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211357.6</v>
      </c>
      <c r="CC35">
        <v>0</v>
      </c>
      <c r="CD35">
        <v>0</v>
      </c>
      <c r="CE35">
        <v>0</v>
      </c>
      <c r="CF35">
        <v>0</v>
      </c>
      <c r="CG35">
        <v>140241.32</v>
      </c>
      <c r="CH35">
        <v>2221282.67</v>
      </c>
      <c r="CI35">
        <v>36174</v>
      </c>
      <c r="CJ35">
        <v>1</v>
      </c>
      <c r="CK35" t="s">
        <v>99</v>
      </c>
    </row>
    <row r="36" spans="1:89" x14ac:dyDescent="0.55000000000000004">
      <c r="A36">
        <v>9</v>
      </c>
      <c r="B36">
        <v>2013</v>
      </c>
      <c r="C36" t="s">
        <v>101</v>
      </c>
      <c r="D36">
        <v>-11843</v>
      </c>
      <c r="E36">
        <v>-1778151.37</v>
      </c>
      <c r="F36">
        <v>0</v>
      </c>
      <c r="G36">
        <v>-1242211.83</v>
      </c>
      <c r="H36">
        <v>0</v>
      </c>
      <c r="I36">
        <v>-184624.84</v>
      </c>
      <c r="J36">
        <v>-18005</v>
      </c>
      <c r="K36">
        <v>0</v>
      </c>
      <c r="L36">
        <v>-16500</v>
      </c>
      <c r="M36">
        <v>0</v>
      </c>
      <c r="N36">
        <v>-2766</v>
      </c>
      <c r="O36">
        <v>0</v>
      </c>
      <c r="P36">
        <v>0</v>
      </c>
      <c r="Q36">
        <v>-1172</v>
      </c>
      <c r="R36">
        <v>0</v>
      </c>
      <c r="S36">
        <v>0</v>
      </c>
      <c r="T36">
        <v>-10136</v>
      </c>
      <c r="U36">
        <v>-11843</v>
      </c>
      <c r="V36">
        <v>-11843</v>
      </c>
      <c r="W36">
        <v>0</v>
      </c>
      <c r="X36">
        <v>0</v>
      </c>
      <c r="Y36">
        <v>0</v>
      </c>
      <c r="Z36">
        <v>0</v>
      </c>
      <c r="AA36">
        <v>-11843</v>
      </c>
      <c r="AB36">
        <v>0</v>
      </c>
      <c r="AC36">
        <v>0</v>
      </c>
      <c r="AD36">
        <v>0</v>
      </c>
      <c r="AE36">
        <v>-11843</v>
      </c>
      <c r="AF36">
        <v>0</v>
      </c>
      <c r="AG36">
        <v>0</v>
      </c>
      <c r="AH36">
        <v>0</v>
      </c>
      <c r="AI36">
        <v>-1453</v>
      </c>
      <c r="AJ36">
        <v>0</v>
      </c>
      <c r="AK36">
        <v>0</v>
      </c>
      <c r="AL36">
        <v>0</v>
      </c>
      <c r="AM36">
        <v>-10390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-254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-10136</v>
      </c>
      <c r="BA36">
        <v>0</v>
      </c>
      <c r="BB36">
        <v>0</v>
      </c>
      <c r="BC36">
        <v>-1172</v>
      </c>
      <c r="BD36">
        <v>-281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-3204988.04</v>
      </c>
      <c r="CI36">
        <v>-37271</v>
      </c>
      <c r="CJ36">
        <v>-1</v>
      </c>
      <c r="CK36" t="s">
        <v>99</v>
      </c>
    </row>
    <row r="37" spans="1:89" x14ac:dyDescent="0.55000000000000004">
      <c r="A37">
        <v>10</v>
      </c>
      <c r="B37">
        <v>2013</v>
      </c>
      <c r="C37" t="s">
        <v>102</v>
      </c>
      <c r="D37">
        <v>4310</v>
      </c>
      <c r="E37">
        <v>520319.49</v>
      </c>
      <c r="F37">
        <v>0</v>
      </c>
      <c r="G37">
        <v>705281.06</v>
      </c>
      <c r="H37">
        <v>782494.31</v>
      </c>
      <c r="I37">
        <v>540791.93999999994</v>
      </c>
      <c r="J37">
        <v>7953</v>
      </c>
      <c r="K37">
        <v>0</v>
      </c>
      <c r="L37">
        <v>9053</v>
      </c>
      <c r="M37">
        <v>10143</v>
      </c>
      <c r="N37">
        <v>7014</v>
      </c>
      <c r="O37">
        <v>0</v>
      </c>
      <c r="P37">
        <v>0</v>
      </c>
      <c r="Q37">
        <v>1292</v>
      </c>
      <c r="R37">
        <v>2231</v>
      </c>
      <c r="S37">
        <v>0</v>
      </c>
      <c r="T37">
        <v>0</v>
      </c>
      <c r="U37">
        <v>4310</v>
      </c>
      <c r="V37">
        <v>4310</v>
      </c>
      <c r="W37">
        <v>0</v>
      </c>
      <c r="X37">
        <v>0</v>
      </c>
      <c r="Y37">
        <v>0</v>
      </c>
      <c r="Z37">
        <v>0</v>
      </c>
      <c r="AA37">
        <v>4310</v>
      </c>
      <c r="AB37">
        <v>0</v>
      </c>
      <c r="AC37">
        <v>4310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2412</v>
      </c>
      <c r="AP37">
        <v>1898</v>
      </c>
      <c r="AQ37">
        <v>0</v>
      </c>
      <c r="AR37">
        <v>0</v>
      </c>
      <c r="AS37">
        <v>0</v>
      </c>
      <c r="AT37">
        <v>0</v>
      </c>
      <c r="AU37">
        <v>606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2231</v>
      </c>
      <c r="BC37">
        <v>1292</v>
      </c>
      <c r="BD37">
        <v>0</v>
      </c>
      <c r="BE37">
        <v>0</v>
      </c>
      <c r="BF37">
        <v>181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350873.68</v>
      </c>
      <c r="CB37">
        <v>212530.84</v>
      </c>
      <c r="CC37">
        <v>0</v>
      </c>
      <c r="CD37">
        <v>0</v>
      </c>
      <c r="CE37">
        <v>0</v>
      </c>
      <c r="CF37">
        <v>273660.43</v>
      </c>
      <c r="CG37">
        <v>161223.31</v>
      </c>
      <c r="CH37">
        <v>2548886.7999999998</v>
      </c>
      <c r="CI37">
        <v>34163</v>
      </c>
      <c r="CJ37">
        <v>1</v>
      </c>
      <c r="CK37" t="s">
        <v>99</v>
      </c>
    </row>
    <row r="38" spans="1:89" x14ac:dyDescent="0.55000000000000004">
      <c r="A38">
        <v>11</v>
      </c>
      <c r="B38">
        <v>2013</v>
      </c>
      <c r="C38" t="s">
        <v>103</v>
      </c>
      <c r="D38">
        <v>-31013</v>
      </c>
      <c r="E38">
        <v>-3934282.11</v>
      </c>
      <c r="F38">
        <v>-3381202.29</v>
      </c>
      <c r="G38">
        <v>0</v>
      </c>
      <c r="H38">
        <v>0</v>
      </c>
      <c r="I38">
        <v>-285465.61</v>
      </c>
      <c r="J38">
        <v>-71164</v>
      </c>
      <c r="K38">
        <v>-56487</v>
      </c>
      <c r="L38">
        <v>0</v>
      </c>
      <c r="M38">
        <v>0</v>
      </c>
      <c r="N38">
        <v>-4562</v>
      </c>
      <c r="O38">
        <v>0</v>
      </c>
      <c r="P38">
        <v>0</v>
      </c>
      <c r="Q38">
        <v>0</v>
      </c>
      <c r="R38">
        <v>0</v>
      </c>
      <c r="S38">
        <v>0</v>
      </c>
      <c r="T38">
        <v>-28354</v>
      </c>
      <c r="U38">
        <v>-31013</v>
      </c>
      <c r="V38">
        <v>0</v>
      </c>
      <c r="W38">
        <v>-31013</v>
      </c>
      <c r="X38">
        <v>0</v>
      </c>
      <c r="Y38">
        <v>-31013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-31013</v>
      </c>
      <c r="AG38">
        <v>0</v>
      </c>
      <c r="AH38">
        <v>-2196</v>
      </c>
      <c r="AI38">
        <v>0</v>
      </c>
      <c r="AJ38">
        <v>0</v>
      </c>
      <c r="AK38">
        <v>0</v>
      </c>
      <c r="AL38">
        <v>0</v>
      </c>
      <c r="AM38">
        <v>-28817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-463</v>
      </c>
      <c r="AT38">
        <v>0</v>
      </c>
      <c r="AU38">
        <v>0</v>
      </c>
      <c r="AV38">
        <v>-1825</v>
      </c>
      <c r="AW38">
        <v>0</v>
      </c>
      <c r="AX38">
        <v>0</v>
      </c>
      <c r="AY38">
        <v>0</v>
      </c>
      <c r="AZ38">
        <v>-28354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-371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-1386843.59</v>
      </c>
      <c r="BZ38">
        <v>0</v>
      </c>
      <c r="CA38">
        <v>0</v>
      </c>
      <c r="CB38">
        <v>0</v>
      </c>
      <c r="CC38">
        <v>0</v>
      </c>
      <c r="CD38">
        <v>-1939923.41</v>
      </c>
      <c r="CE38">
        <v>0</v>
      </c>
      <c r="CF38">
        <v>0</v>
      </c>
      <c r="CG38">
        <v>0</v>
      </c>
      <c r="CH38">
        <v>-7600950.0099999998</v>
      </c>
      <c r="CI38">
        <v>-132213</v>
      </c>
      <c r="CJ38">
        <v>-1</v>
      </c>
      <c r="CK38" t="s">
        <v>99</v>
      </c>
    </row>
    <row r="39" spans="1:89" x14ac:dyDescent="0.55000000000000004">
      <c r="A39">
        <v>12</v>
      </c>
      <c r="B39">
        <v>2013</v>
      </c>
      <c r="C39" t="s">
        <v>104</v>
      </c>
      <c r="D39">
        <v>5037</v>
      </c>
      <c r="E39">
        <v>739738.79</v>
      </c>
      <c r="F39">
        <v>815366.07</v>
      </c>
      <c r="G39">
        <v>0</v>
      </c>
      <c r="H39">
        <v>819233.14</v>
      </c>
      <c r="I39">
        <v>473806.14</v>
      </c>
      <c r="J39">
        <v>12065</v>
      </c>
      <c r="K39">
        <v>11675</v>
      </c>
      <c r="L39">
        <v>0</v>
      </c>
      <c r="M39">
        <v>9935</v>
      </c>
      <c r="N39">
        <v>7773</v>
      </c>
      <c r="O39">
        <v>0</v>
      </c>
      <c r="P39">
        <v>0</v>
      </c>
      <c r="Q39">
        <v>1392</v>
      </c>
      <c r="R39">
        <v>2876</v>
      </c>
      <c r="S39">
        <v>0</v>
      </c>
      <c r="T39">
        <v>0</v>
      </c>
      <c r="U39">
        <v>5037</v>
      </c>
      <c r="V39">
        <v>0</v>
      </c>
      <c r="W39">
        <v>5037</v>
      </c>
      <c r="X39">
        <v>0</v>
      </c>
      <c r="Y39">
        <v>5037</v>
      </c>
      <c r="Z39">
        <v>0</v>
      </c>
      <c r="AA39">
        <v>0</v>
      </c>
      <c r="AB39">
        <v>0</v>
      </c>
      <c r="AC39">
        <v>5037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3075</v>
      </c>
      <c r="AP39">
        <v>1962</v>
      </c>
      <c r="AQ39">
        <v>0</v>
      </c>
      <c r="AR39">
        <v>0</v>
      </c>
      <c r="AS39">
        <v>0</v>
      </c>
      <c r="AT39">
        <v>0</v>
      </c>
      <c r="AU39">
        <v>570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2876</v>
      </c>
      <c r="BC39">
        <v>1392</v>
      </c>
      <c r="BD39">
        <v>0</v>
      </c>
      <c r="BE39">
        <v>0</v>
      </c>
      <c r="BF39">
        <v>199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366184.77</v>
      </c>
      <c r="BZ39">
        <v>0</v>
      </c>
      <c r="CA39">
        <v>0</v>
      </c>
      <c r="CB39">
        <v>204404.59</v>
      </c>
      <c r="CC39">
        <v>0</v>
      </c>
      <c r="CD39">
        <v>290557.49</v>
      </c>
      <c r="CE39">
        <v>0</v>
      </c>
      <c r="CF39">
        <v>0</v>
      </c>
      <c r="CG39">
        <v>179678.1</v>
      </c>
      <c r="CH39">
        <v>2848144.14</v>
      </c>
      <c r="CI39">
        <v>41448</v>
      </c>
      <c r="CJ39">
        <v>1</v>
      </c>
      <c r="CK39" t="s">
        <v>99</v>
      </c>
    </row>
    <row r="40" spans="1:89" x14ac:dyDescent="0.55000000000000004">
      <c r="A40">
        <v>13</v>
      </c>
      <c r="B40">
        <v>2013</v>
      </c>
      <c r="C40" t="s">
        <v>105</v>
      </c>
      <c r="D40">
        <v>-11760</v>
      </c>
      <c r="E40">
        <v>-2011156.43</v>
      </c>
      <c r="F40">
        <v>-2182563.2599999998</v>
      </c>
      <c r="G40">
        <v>-1754263.1</v>
      </c>
      <c r="H40">
        <v>0</v>
      </c>
      <c r="I40">
        <v>-511597.68</v>
      </c>
      <c r="J40">
        <v>-37427</v>
      </c>
      <c r="K40">
        <v>-39751</v>
      </c>
      <c r="L40">
        <v>-26183</v>
      </c>
      <c r="M40">
        <v>0</v>
      </c>
      <c r="N40">
        <v>-6532</v>
      </c>
      <c r="O40">
        <v>0</v>
      </c>
      <c r="P40">
        <v>0</v>
      </c>
      <c r="Q40">
        <v>-1776</v>
      </c>
      <c r="R40">
        <v>-9033</v>
      </c>
      <c r="S40">
        <v>0</v>
      </c>
      <c r="T40">
        <v>0</v>
      </c>
      <c r="U40">
        <v>-11760</v>
      </c>
      <c r="V40">
        <v>0</v>
      </c>
      <c r="W40">
        <v>-11760</v>
      </c>
      <c r="X40">
        <v>0</v>
      </c>
      <c r="Y40">
        <v>0</v>
      </c>
      <c r="Z40">
        <v>-11760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-11760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-9423</v>
      </c>
      <c r="AO40">
        <v>0</v>
      </c>
      <c r="AP40">
        <v>0</v>
      </c>
      <c r="AQ40">
        <v>-2337</v>
      </c>
      <c r="AR40">
        <v>0</v>
      </c>
      <c r="AS40">
        <v>-390</v>
      </c>
      <c r="AT40">
        <v>-561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-9033</v>
      </c>
      <c r="BC40">
        <v>-1776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-989381.37</v>
      </c>
      <c r="BZ40">
        <v>-636413.30000000005</v>
      </c>
      <c r="CA40">
        <v>0</v>
      </c>
      <c r="CB40">
        <v>0</v>
      </c>
      <c r="CC40">
        <v>0</v>
      </c>
      <c r="CD40">
        <v>-817974.54</v>
      </c>
      <c r="CE40">
        <v>-1064713.46</v>
      </c>
      <c r="CF40">
        <v>0</v>
      </c>
      <c r="CG40">
        <v>0</v>
      </c>
      <c r="CH40">
        <v>-6459580.4699999997</v>
      </c>
      <c r="CI40">
        <v>-109893</v>
      </c>
      <c r="CJ40">
        <v>-1</v>
      </c>
      <c r="CK40" t="s">
        <v>99</v>
      </c>
    </row>
    <row r="41" spans="1:89" x14ac:dyDescent="0.55000000000000004">
      <c r="A41">
        <v>14</v>
      </c>
      <c r="B41">
        <v>2013</v>
      </c>
      <c r="C41" t="s">
        <v>106</v>
      </c>
      <c r="D41">
        <v>14320</v>
      </c>
      <c r="E41">
        <v>6334003.4100000001</v>
      </c>
      <c r="F41">
        <v>8888572.3599999994</v>
      </c>
      <c r="G41">
        <v>8885551.4000000004</v>
      </c>
      <c r="H41">
        <v>8798715.2300000004</v>
      </c>
      <c r="I41">
        <v>8169985.5499999998</v>
      </c>
      <c r="J41">
        <v>124796</v>
      </c>
      <c r="K41">
        <v>175709</v>
      </c>
      <c r="L41">
        <v>131690</v>
      </c>
      <c r="M41">
        <v>118651</v>
      </c>
      <c r="N41">
        <v>113502</v>
      </c>
      <c r="O41">
        <v>0</v>
      </c>
      <c r="P41">
        <v>0</v>
      </c>
      <c r="Q41">
        <v>0</v>
      </c>
      <c r="R41">
        <v>0</v>
      </c>
      <c r="S41">
        <v>4766</v>
      </c>
      <c r="T41">
        <v>0</v>
      </c>
      <c r="U41">
        <v>14320</v>
      </c>
      <c r="V41">
        <v>0</v>
      </c>
      <c r="W41">
        <v>14320</v>
      </c>
      <c r="X41">
        <v>0</v>
      </c>
      <c r="Y41">
        <v>0</v>
      </c>
      <c r="Z41">
        <v>14320</v>
      </c>
      <c r="AA41">
        <v>0</v>
      </c>
      <c r="AB41">
        <v>0</v>
      </c>
      <c r="AC41">
        <v>0</v>
      </c>
      <c r="AD41">
        <v>14320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9878</v>
      </c>
      <c r="AK41">
        <v>0</v>
      </c>
      <c r="AL41">
        <v>4442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5112</v>
      </c>
      <c r="AV41">
        <v>0</v>
      </c>
      <c r="AW41">
        <v>0</v>
      </c>
      <c r="AX41">
        <v>0</v>
      </c>
      <c r="AY41">
        <v>4766</v>
      </c>
      <c r="AZ41">
        <v>0</v>
      </c>
      <c r="BA41">
        <v>3924</v>
      </c>
      <c r="BB41">
        <v>0</v>
      </c>
      <c r="BC41">
        <v>0</v>
      </c>
      <c r="BD41">
        <v>0</v>
      </c>
      <c r="BE41">
        <v>518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3998110.66</v>
      </c>
      <c r="BZ41">
        <v>2719092.43</v>
      </c>
      <c r="CA41">
        <v>2452956.2799999998</v>
      </c>
      <c r="CB41">
        <v>2384702.5499999998</v>
      </c>
      <c r="CC41">
        <v>0</v>
      </c>
      <c r="CD41">
        <v>1443541.71</v>
      </c>
      <c r="CE41">
        <v>2722113.39</v>
      </c>
      <c r="CF41">
        <v>2539792.4500000002</v>
      </c>
      <c r="CG41">
        <v>2142249.12</v>
      </c>
      <c r="CH41">
        <v>41076827.950000003</v>
      </c>
      <c r="CI41">
        <v>664348</v>
      </c>
      <c r="CJ41">
        <v>1</v>
      </c>
      <c r="CK41" t="s">
        <v>99</v>
      </c>
    </row>
    <row r="42" spans="1:89" x14ac:dyDescent="0.55000000000000004">
      <c r="A42">
        <v>15</v>
      </c>
      <c r="B42">
        <v>2014</v>
      </c>
      <c r="C42" t="s">
        <v>98</v>
      </c>
      <c r="D42">
        <v>-248000</v>
      </c>
      <c r="E42">
        <v>-17141972.949999999</v>
      </c>
      <c r="F42">
        <v>0</v>
      </c>
      <c r="G42">
        <v>0</v>
      </c>
      <c r="H42">
        <v>0</v>
      </c>
      <c r="I42">
        <v>-158731.79</v>
      </c>
      <c r="J42">
        <v>-302025</v>
      </c>
      <c r="K42">
        <v>0</v>
      </c>
      <c r="L42">
        <v>0</v>
      </c>
      <c r="M42">
        <v>0</v>
      </c>
      <c r="N42">
        <v>-2592</v>
      </c>
      <c r="O42">
        <v>0</v>
      </c>
      <c r="P42">
        <v>0</v>
      </c>
      <c r="Q42">
        <v>0</v>
      </c>
      <c r="R42">
        <v>0</v>
      </c>
      <c r="S42">
        <v>0</v>
      </c>
      <c r="T42">
        <v>-246098</v>
      </c>
      <c r="U42">
        <v>-248000</v>
      </c>
      <c r="V42">
        <v>-248000</v>
      </c>
      <c r="W42">
        <v>0</v>
      </c>
      <c r="X42">
        <v>-248000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-248000</v>
      </c>
      <c r="AG42">
        <v>0</v>
      </c>
      <c r="AH42">
        <v>-1902</v>
      </c>
      <c r="AI42">
        <v>0</v>
      </c>
      <c r="AJ42">
        <v>0</v>
      </c>
      <c r="AK42">
        <v>0</v>
      </c>
      <c r="AL42">
        <v>0</v>
      </c>
      <c r="AM42">
        <v>-246098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-17141972.949999999</v>
      </c>
      <c r="CI42">
        <v>-302025</v>
      </c>
      <c r="CJ42">
        <v>-1</v>
      </c>
      <c r="CK42" t="s">
        <v>99</v>
      </c>
    </row>
    <row r="43" spans="1:89" x14ac:dyDescent="0.55000000000000004">
      <c r="A43">
        <v>16</v>
      </c>
      <c r="B43">
        <v>2014</v>
      </c>
      <c r="C43" t="s">
        <v>100</v>
      </c>
      <c r="D43">
        <v>8220</v>
      </c>
      <c r="E43">
        <v>731770.08</v>
      </c>
      <c r="F43">
        <v>0</v>
      </c>
      <c r="G43">
        <v>0</v>
      </c>
      <c r="H43">
        <v>853320.27</v>
      </c>
      <c r="I43">
        <v>119255.53</v>
      </c>
      <c r="J43">
        <v>12027</v>
      </c>
      <c r="K43">
        <v>0</v>
      </c>
      <c r="L43">
        <v>0</v>
      </c>
      <c r="M43">
        <v>13354</v>
      </c>
      <c r="N43">
        <v>1968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8220</v>
      </c>
      <c r="V43">
        <v>8220</v>
      </c>
      <c r="W43">
        <v>0</v>
      </c>
      <c r="X43">
        <v>8220</v>
      </c>
      <c r="Y43">
        <v>0</v>
      </c>
      <c r="Z43">
        <v>0</v>
      </c>
      <c r="AA43">
        <v>0</v>
      </c>
      <c r="AB43">
        <v>8220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7307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913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39165.29</v>
      </c>
      <c r="CC43">
        <v>0</v>
      </c>
      <c r="CD43">
        <v>0</v>
      </c>
      <c r="CE43">
        <v>0</v>
      </c>
      <c r="CF43">
        <v>0</v>
      </c>
      <c r="CG43">
        <v>91916.98</v>
      </c>
      <c r="CH43">
        <v>1585090.35</v>
      </c>
      <c r="CI43">
        <v>25381</v>
      </c>
      <c r="CJ43">
        <v>1</v>
      </c>
      <c r="CK43" t="s">
        <v>99</v>
      </c>
    </row>
    <row r="44" spans="1:89" x14ac:dyDescent="0.55000000000000004">
      <c r="A44">
        <v>17</v>
      </c>
      <c r="B44">
        <v>2014</v>
      </c>
      <c r="C44" t="s">
        <v>101</v>
      </c>
      <c r="D44">
        <v>-11850</v>
      </c>
      <c r="E44">
        <v>-1056218.21</v>
      </c>
      <c r="F44">
        <v>0</v>
      </c>
      <c r="G44">
        <v>-1059848.19</v>
      </c>
      <c r="H44">
        <v>0</v>
      </c>
      <c r="I44">
        <v>-60325.99</v>
      </c>
      <c r="J44">
        <v>-17533</v>
      </c>
      <c r="K44">
        <v>0</v>
      </c>
      <c r="L44">
        <v>-15903</v>
      </c>
      <c r="M44">
        <v>0</v>
      </c>
      <c r="N44">
        <v>-813</v>
      </c>
      <c r="O44">
        <v>0</v>
      </c>
      <c r="P44">
        <v>0</v>
      </c>
      <c r="Q44">
        <v>0</v>
      </c>
      <c r="R44">
        <v>0</v>
      </c>
      <c r="S44">
        <v>0</v>
      </c>
      <c r="T44">
        <v>-11268</v>
      </c>
      <c r="U44">
        <v>-11850</v>
      </c>
      <c r="V44">
        <v>-11850</v>
      </c>
      <c r="W44">
        <v>0</v>
      </c>
      <c r="X44">
        <v>0</v>
      </c>
      <c r="Y44">
        <v>0</v>
      </c>
      <c r="Z44">
        <v>0</v>
      </c>
      <c r="AA44">
        <v>-11850</v>
      </c>
      <c r="AB44">
        <v>0</v>
      </c>
      <c r="AC44">
        <v>0</v>
      </c>
      <c r="AD44">
        <v>0</v>
      </c>
      <c r="AE44">
        <v>-11850</v>
      </c>
      <c r="AF44">
        <v>0</v>
      </c>
      <c r="AG44">
        <v>0</v>
      </c>
      <c r="AH44">
        <v>0</v>
      </c>
      <c r="AI44">
        <v>-582</v>
      </c>
      <c r="AJ44">
        <v>0</v>
      </c>
      <c r="AK44">
        <v>0</v>
      </c>
      <c r="AL44">
        <v>0</v>
      </c>
      <c r="AM44">
        <v>-11268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-2116066.4</v>
      </c>
      <c r="CI44">
        <v>-33436</v>
      </c>
      <c r="CJ44">
        <v>-1</v>
      </c>
      <c r="CK44" t="s">
        <v>99</v>
      </c>
    </row>
    <row r="45" spans="1:89" x14ac:dyDescent="0.55000000000000004">
      <c r="A45">
        <v>18</v>
      </c>
      <c r="B45">
        <v>2014</v>
      </c>
      <c r="C45" t="s">
        <v>102</v>
      </c>
      <c r="D45">
        <v>3936</v>
      </c>
      <c r="E45">
        <v>454740.08</v>
      </c>
      <c r="F45">
        <v>0</v>
      </c>
      <c r="G45">
        <v>660538.91</v>
      </c>
      <c r="H45">
        <v>753467.28</v>
      </c>
      <c r="I45">
        <v>152550.39000000001</v>
      </c>
      <c r="J45">
        <v>7278</v>
      </c>
      <c r="K45">
        <v>0</v>
      </c>
      <c r="L45">
        <v>8641</v>
      </c>
      <c r="M45">
        <v>10488</v>
      </c>
      <c r="N45">
        <v>2092</v>
      </c>
      <c r="O45">
        <v>0</v>
      </c>
      <c r="P45">
        <v>0</v>
      </c>
      <c r="Q45">
        <v>3099</v>
      </c>
      <c r="R45">
        <v>0</v>
      </c>
      <c r="S45">
        <v>0</v>
      </c>
      <c r="T45">
        <v>0</v>
      </c>
      <c r="U45">
        <v>3936</v>
      </c>
      <c r="V45">
        <v>3936</v>
      </c>
      <c r="W45">
        <v>0</v>
      </c>
      <c r="X45">
        <v>0</v>
      </c>
      <c r="Y45">
        <v>0</v>
      </c>
      <c r="Z45">
        <v>0</v>
      </c>
      <c r="AA45">
        <v>3936</v>
      </c>
      <c r="AB45">
        <v>0</v>
      </c>
      <c r="AC45">
        <v>3936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3099</v>
      </c>
      <c r="AP45">
        <v>837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346639.39</v>
      </c>
      <c r="CB45">
        <v>31981.83</v>
      </c>
      <c r="CC45">
        <v>0</v>
      </c>
      <c r="CD45">
        <v>0</v>
      </c>
      <c r="CE45">
        <v>0</v>
      </c>
      <c r="CF45">
        <v>253711.02</v>
      </c>
      <c r="CG45">
        <v>189372.88</v>
      </c>
      <c r="CH45">
        <v>1868746.27</v>
      </c>
      <c r="CI45">
        <v>26407</v>
      </c>
      <c r="CJ45">
        <v>1</v>
      </c>
      <c r="CK45" t="s">
        <v>99</v>
      </c>
    </row>
    <row r="46" spans="1:89" x14ac:dyDescent="0.55000000000000004">
      <c r="A46">
        <v>19</v>
      </c>
      <c r="B46">
        <v>2014</v>
      </c>
      <c r="C46" t="s">
        <v>103</v>
      </c>
      <c r="D46">
        <v>-28755</v>
      </c>
      <c r="E46">
        <v>-3045809.91</v>
      </c>
      <c r="F46">
        <v>-2866892.22</v>
      </c>
      <c r="G46">
        <v>0</v>
      </c>
      <c r="H46">
        <v>0</v>
      </c>
      <c r="I46">
        <v>-75016.52</v>
      </c>
      <c r="J46">
        <v>-53190</v>
      </c>
      <c r="K46">
        <v>-46209</v>
      </c>
      <c r="L46">
        <v>0</v>
      </c>
      <c r="M46">
        <v>0</v>
      </c>
      <c r="N46">
        <v>-1131</v>
      </c>
      <c r="O46">
        <v>0</v>
      </c>
      <c r="P46">
        <v>0</v>
      </c>
      <c r="Q46">
        <v>0</v>
      </c>
      <c r="R46">
        <v>0</v>
      </c>
      <c r="S46">
        <v>0</v>
      </c>
      <c r="T46">
        <v>-27958</v>
      </c>
      <c r="U46">
        <v>-28755</v>
      </c>
      <c r="V46">
        <v>0</v>
      </c>
      <c r="W46">
        <v>-28755</v>
      </c>
      <c r="X46">
        <v>0</v>
      </c>
      <c r="Y46">
        <v>-28755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-28755</v>
      </c>
      <c r="AG46">
        <v>0</v>
      </c>
      <c r="AH46">
        <v>-797</v>
      </c>
      <c r="AI46">
        <v>0</v>
      </c>
      <c r="AJ46">
        <v>0</v>
      </c>
      <c r="AK46">
        <v>0</v>
      </c>
      <c r="AL46">
        <v>0</v>
      </c>
      <c r="AM46">
        <v>-27958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-1168008.97</v>
      </c>
      <c r="BZ46">
        <v>0</v>
      </c>
      <c r="CA46">
        <v>0</v>
      </c>
      <c r="CB46">
        <v>0</v>
      </c>
      <c r="CC46">
        <v>0</v>
      </c>
      <c r="CD46">
        <v>-1346926.66</v>
      </c>
      <c r="CE46">
        <v>0</v>
      </c>
      <c r="CF46">
        <v>0</v>
      </c>
      <c r="CG46">
        <v>0</v>
      </c>
      <c r="CH46">
        <v>-5912702.1299999999</v>
      </c>
      <c r="CI46">
        <v>-99399</v>
      </c>
      <c r="CJ46">
        <v>-1</v>
      </c>
      <c r="CK46" t="s">
        <v>99</v>
      </c>
    </row>
    <row r="47" spans="1:89" x14ac:dyDescent="0.55000000000000004">
      <c r="A47">
        <v>20</v>
      </c>
      <c r="B47">
        <v>2014</v>
      </c>
      <c r="C47" t="s">
        <v>104</v>
      </c>
      <c r="D47">
        <v>4173</v>
      </c>
      <c r="E47">
        <v>588116.57999999996</v>
      </c>
      <c r="F47">
        <v>583665.68999999994</v>
      </c>
      <c r="G47">
        <v>0</v>
      </c>
      <c r="H47">
        <v>610904.81999999995</v>
      </c>
      <c r="I47">
        <v>131431.79999999999</v>
      </c>
      <c r="J47">
        <v>9895</v>
      </c>
      <c r="K47">
        <v>9473</v>
      </c>
      <c r="L47">
        <v>0</v>
      </c>
      <c r="M47">
        <v>8760</v>
      </c>
      <c r="N47">
        <v>1823</v>
      </c>
      <c r="O47">
        <v>0</v>
      </c>
      <c r="P47">
        <v>0</v>
      </c>
      <c r="Q47">
        <v>3320</v>
      </c>
      <c r="R47">
        <v>0</v>
      </c>
      <c r="S47">
        <v>0</v>
      </c>
      <c r="T47">
        <v>0</v>
      </c>
      <c r="U47">
        <v>4173</v>
      </c>
      <c r="V47">
        <v>0</v>
      </c>
      <c r="W47">
        <v>4173</v>
      </c>
      <c r="X47">
        <v>0</v>
      </c>
      <c r="Y47">
        <v>4173</v>
      </c>
      <c r="Z47">
        <v>0</v>
      </c>
      <c r="AA47">
        <v>0</v>
      </c>
      <c r="AB47">
        <v>0</v>
      </c>
      <c r="AC47">
        <v>4173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3320</v>
      </c>
      <c r="AP47">
        <v>853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242168.38</v>
      </c>
      <c r="BZ47">
        <v>0</v>
      </c>
      <c r="CA47">
        <v>0</v>
      </c>
      <c r="CB47">
        <v>40818.83</v>
      </c>
      <c r="CC47">
        <v>0</v>
      </c>
      <c r="CD47">
        <v>246619.27</v>
      </c>
      <c r="CE47">
        <v>0</v>
      </c>
      <c r="CF47">
        <v>0</v>
      </c>
      <c r="CG47">
        <v>101886.79</v>
      </c>
      <c r="CH47">
        <v>1782687.09</v>
      </c>
      <c r="CI47">
        <v>28128</v>
      </c>
      <c r="CJ47">
        <v>1</v>
      </c>
      <c r="CK47" t="s">
        <v>99</v>
      </c>
    </row>
    <row r="48" spans="1:89" x14ac:dyDescent="0.55000000000000004">
      <c r="A48">
        <v>21</v>
      </c>
      <c r="B48">
        <v>2014</v>
      </c>
      <c r="C48" t="s">
        <v>105</v>
      </c>
      <c r="D48">
        <v>-7778</v>
      </c>
      <c r="E48">
        <v>-1127643.8999999999</v>
      </c>
      <c r="F48">
        <v>-1357101.64</v>
      </c>
      <c r="G48">
        <v>-1081587.31</v>
      </c>
      <c r="H48">
        <v>0</v>
      </c>
      <c r="I48">
        <v>-66830.009999999995</v>
      </c>
      <c r="J48">
        <v>-19719</v>
      </c>
      <c r="K48">
        <v>-20915</v>
      </c>
      <c r="L48">
        <v>-14521</v>
      </c>
      <c r="M48">
        <v>0</v>
      </c>
      <c r="N48">
        <v>-1075</v>
      </c>
      <c r="O48">
        <v>0</v>
      </c>
      <c r="P48">
        <v>0</v>
      </c>
      <c r="Q48">
        <v>0</v>
      </c>
      <c r="R48">
        <v>-7150</v>
      </c>
      <c r="S48">
        <v>0</v>
      </c>
      <c r="T48">
        <v>0</v>
      </c>
      <c r="U48">
        <v>-7778</v>
      </c>
      <c r="V48">
        <v>0</v>
      </c>
      <c r="W48">
        <v>-7778</v>
      </c>
      <c r="X48">
        <v>0</v>
      </c>
      <c r="Y48">
        <v>0</v>
      </c>
      <c r="Z48">
        <v>-7778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-7778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-7150</v>
      </c>
      <c r="AO48">
        <v>0</v>
      </c>
      <c r="AP48">
        <v>0</v>
      </c>
      <c r="AQ48">
        <v>-628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-639791.61</v>
      </c>
      <c r="BZ48">
        <v>-382694.38</v>
      </c>
      <c r="CA48">
        <v>0</v>
      </c>
      <c r="CB48">
        <v>0</v>
      </c>
      <c r="CC48">
        <v>0</v>
      </c>
      <c r="CD48">
        <v>-410333.87</v>
      </c>
      <c r="CE48">
        <v>-658208.71</v>
      </c>
      <c r="CF48">
        <v>0</v>
      </c>
      <c r="CG48">
        <v>0</v>
      </c>
      <c r="CH48">
        <v>-3566332.85</v>
      </c>
      <c r="CI48">
        <v>-55155</v>
      </c>
      <c r="CJ48">
        <v>-1</v>
      </c>
      <c r="CK48" t="s">
        <v>99</v>
      </c>
    </row>
    <row r="49" spans="1:89" x14ac:dyDescent="0.55000000000000004">
      <c r="A49">
        <v>22</v>
      </c>
      <c r="B49">
        <v>2014</v>
      </c>
      <c r="C49" t="s">
        <v>106</v>
      </c>
      <c r="D49">
        <v>7961</v>
      </c>
      <c r="E49">
        <v>2028010.81</v>
      </c>
      <c r="F49">
        <v>2938237.71</v>
      </c>
      <c r="G49">
        <v>3635734.36</v>
      </c>
      <c r="H49">
        <v>3601162.65</v>
      </c>
      <c r="I49">
        <v>1110499.77</v>
      </c>
      <c r="J49">
        <v>39680</v>
      </c>
      <c r="K49">
        <v>54431</v>
      </c>
      <c r="L49">
        <v>50493</v>
      </c>
      <c r="M49">
        <v>53525</v>
      </c>
      <c r="N49">
        <v>15352</v>
      </c>
      <c r="O49">
        <v>0</v>
      </c>
      <c r="P49">
        <v>0</v>
      </c>
      <c r="Q49">
        <v>0</v>
      </c>
      <c r="R49">
        <v>0</v>
      </c>
      <c r="S49">
        <v>4741</v>
      </c>
      <c r="T49">
        <v>0</v>
      </c>
      <c r="U49">
        <v>7961</v>
      </c>
      <c r="V49">
        <v>0</v>
      </c>
      <c r="W49">
        <v>7961</v>
      </c>
      <c r="X49">
        <v>0</v>
      </c>
      <c r="Y49">
        <v>0</v>
      </c>
      <c r="Z49">
        <v>7961</v>
      </c>
      <c r="AA49">
        <v>0</v>
      </c>
      <c r="AB49">
        <v>0</v>
      </c>
      <c r="AC49">
        <v>0</v>
      </c>
      <c r="AD49">
        <v>7961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3220</v>
      </c>
      <c r="AK49">
        <v>0</v>
      </c>
      <c r="AL49">
        <v>4741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1540009.25</v>
      </c>
      <c r="BZ49">
        <v>1657545.42</v>
      </c>
      <c r="CA49">
        <v>1222682.8400000001</v>
      </c>
      <c r="CB49">
        <v>182109.72</v>
      </c>
      <c r="CC49">
        <v>0</v>
      </c>
      <c r="CD49">
        <v>629782.35</v>
      </c>
      <c r="CE49">
        <v>960048.77</v>
      </c>
      <c r="CF49">
        <v>1257254.55</v>
      </c>
      <c r="CG49">
        <v>1618564.02</v>
      </c>
      <c r="CH49">
        <v>12203145.529999999</v>
      </c>
      <c r="CI49">
        <v>198129</v>
      </c>
      <c r="CJ49">
        <v>1</v>
      </c>
      <c r="CK49" t="s">
        <v>99</v>
      </c>
    </row>
    <row r="50" spans="1:89" x14ac:dyDescent="0.55000000000000004">
      <c r="A50">
        <v>23</v>
      </c>
      <c r="B50">
        <v>2015</v>
      </c>
      <c r="C50" t="s">
        <v>98</v>
      </c>
      <c r="D50">
        <v>-289004</v>
      </c>
      <c r="E50">
        <v>-21309497.16</v>
      </c>
      <c r="F50">
        <v>0</v>
      </c>
      <c r="G50">
        <v>0</v>
      </c>
      <c r="H50">
        <v>0</v>
      </c>
      <c r="I50">
        <v>0</v>
      </c>
      <c r="J50">
        <v>-343664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-289004</v>
      </c>
      <c r="U50">
        <v>-289004</v>
      </c>
      <c r="V50">
        <v>-289004</v>
      </c>
      <c r="W50">
        <v>0</v>
      </c>
      <c r="X50">
        <v>-289004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-289004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-21309497.16</v>
      </c>
      <c r="CI50">
        <v>-343664</v>
      </c>
      <c r="CJ50">
        <v>-1</v>
      </c>
      <c r="CK50" t="s">
        <v>99</v>
      </c>
    </row>
    <row r="51" spans="1:89" x14ac:dyDescent="0.55000000000000004">
      <c r="A51">
        <v>24</v>
      </c>
      <c r="B51">
        <v>2015</v>
      </c>
      <c r="C51" t="s">
        <v>100</v>
      </c>
      <c r="D51">
        <v>3535</v>
      </c>
      <c r="E51">
        <v>331432.62</v>
      </c>
      <c r="F51">
        <v>0</v>
      </c>
      <c r="G51">
        <v>0</v>
      </c>
      <c r="H51">
        <v>347577.51</v>
      </c>
      <c r="I51">
        <v>0</v>
      </c>
      <c r="J51">
        <v>5081</v>
      </c>
      <c r="K51">
        <v>0</v>
      </c>
      <c r="L51">
        <v>0</v>
      </c>
      <c r="M51">
        <v>5127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3535</v>
      </c>
      <c r="V51">
        <v>3535</v>
      </c>
      <c r="W51">
        <v>0</v>
      </c>
      <c r="X51">
        <v>3535</v>
      </c>
      <c r="Y51">
        <v>0</v>
      </c>
      <c r="Z51">
        <v>0</v>
      </c>
      <c r="AA51">
        <v>0</v>
      </c>
      <c r="AB51">
        <v>3535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331432.62</v>
      </c>
      <c r="CI51">
        <v>5081</v>
      </c>
      <c r="CJ51">
        <v>1</v>
      </c>
      <c r="CK51" t="s">
        <v>99</v>
      </c>
    </row>
    <row r="52" spans="1:89" x14ac:dyDescent="0.55000000000000004">
      <c r="A52">
        <v>25</v>
      </c>
      <c r="B52">
        <v>2015</v>
      </c>
      <c r="C52" t="s">
        <v>101</v>
      </c>
      <c r="D52">
        <v>-14405</v>
      </c>
      <c r="E52">
        <v>-1411805.23</v>
      </c>
      <c r="F52">
        <v>0</v>
      </c>
      <c r="G52">
        <v>-1418115.02</v>
      </c>
      <c r="H52">
        <v>0</v>
      </c>
      <c r="I52">
        <v>0</v>
      </c>
      <c r="J52">
        <v>-20726</v>
      </c>
      <c r="K52">
        <v>0</v>
      </c>
      <c r="L52">
        <v>-21402</v>
      </c>
      <c r="M52">
        <v>0</v>
      </c>
      <c r="N52">
        <v>0</v>
      </c>
      <c r="O52">
        <v>0</v>
      </c>
      <c r="P52">
        <v>-14405</v>
      </c>
      <c r="Q52">
        <v>0</v>
      </c>
      <c r="R52">
        <v>0</v>
      </c>
      <c r="S52">
        <v>0</v>
      </c>
      <c r="T52">
        <v>0</v>
      </c>
      <c r="U52">
        <v>-14405</v>
      </c>
      <c r="V52">
        <v>-14405</v>
      </c>
      <c r="W52">
        <v>0</v>
      </c>
      <c r="X52">
        <v>0</v>
      </c>
      <c r="Y52">
        <v>0</v>
      </c>
      <c r="Z52">
        <v>0</v>
      </c>
      <c r="AA52">
        <v>-14405</v>
      </c>
      <c r="AB52">
        <v>0</v>
      </c>
      <c r="AC52">
        <v>0</v>
      </c>
      <c r="AD52">
        <v>0</v>
      </c>
      <c r="AE52">
        <v>-14405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-2829920.25</v>
      </c>
      <c r="CI52">
        <v>-42128</v>
      </c>
      <c r="CJ52">
        <v>-1</v>
      </c>
      <c r="CK52" t="s">
        <v>99</v>
      </c>
    </row>
    <row r="53" spans="1:89" x14ac:dyDescent="0.55000000000000004">
      <c r="A53">
        <v>26</v>
      </c>
      <c r="B53">
        <v>2015</v>
      </c>
      <c r="C53" t="s">
        <v>102</v>
      </c>
      <c r="D53">
        <v>2115</v>
      </c>
      <c r="E53">
        <v>263383.3</v>
      </c>
      <c r="F53">
        <v>0</v>
      </c>
      <c r="G53">
        <v>417501.22</v>
      </c>
      <c r="H53">
        <v>289215.12</v>
      </c>
      <c r="I53">
        <v>0</v>
      </c>
      <c r="J53">
        <v>3923</v>
      </c>
      <c r="K53">
        <v>0</v>
      </c>
      <c r="L53">
        <v>6312</v>
      </c>
      <c r="M53">
        <v>4133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2115</v>
      </c>
      <c r="V53">
        <v>2115</v>
      </c>
      <c r="W53">
        <v>0</v>
      </c>
      <c r="X53">
        <v>0</v>
      </c>
      <c r="Y53">
        <v>0</v>
      </c>
      <c r="Z53">
        <v>0</v>
      </c>
      <c r="AA53">
        <v>2115</v>
      </c>
      <c r="AB53">
        <v>0</v>
      </c>
      <c r="AC53">
        <v>2115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90023.85</v>
      </c>
      <c r="CB53">
        <v>0</v>
      </c>
      <c r="CC53">
        <v>0</v>
      </c>
      <c r="CD53">
        <v>0</v>
      </c>
      <c r="CE53">
        <v>0</v>
      </c>
      <c r="CF53">
        <v>218309.95</v>
      </c>
      <c r="CG53">
        <v>0</v>
      </c>
      <c r="CH53">
        <v>680884.52</v>
      </c>
      <c r="CI53">
        <v>10235</v>
      </c>
      <c r="CJ53">
        <v>1</v>
      </c>
      <c r="CK53" t="s">
        <v>99</v>
      </c>
    </row>
    <row r="54" spans="1:89" x14ac:dyDescent="0.55000000000000004">
      <c r="A54">
        <v>27</v>
      </c>
      <c r="B54">
        <v>2015</v>
      </c>
      <c r="C54" t="s">
        <v>103</v>
      </c>
      <c r="D54">
        <v>-29018</v>
      </c>
      <c r="E54">
        <v>-3129086.44</v>
      </c>
      <c r="F54">
        <v>-3115220.54</v>
      </c>
      <c r="G54">
        <v>0</v>
      </c>
      <c r="H54">
        <v>0</v>
      </c>
      <c r="I54">
        <v>0</v>
      </c>
      <c r="J54">
        <v>-46146</v>
      </c>
      <c r="K54">
        <v>-43812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-29018</v>
      </c>
      <c r="U54">
        <v>-29018</v>
      </c>
      <c r="V54">
        <v>0</v>
      </c>
      <c r="W54">
        <v>-29018</v>
      </c>
      <c r="X54">
        <v>0</v>
      </c>
      <c r="Y54">
        <v>-29018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-29018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-1280050.3</v>
      </c>
      <c r="BZ54">
        <v>0</v>
      </c>
      <c r="CA54">
        <v>0</v>
      </c>
      <c r="CB54">
        <v>0</v>
      </c>
      <c r="CC54">
        <v>0</v>
      </c>
      <c r="CD54">
        <v>-1293916.2</v>
      </c>
      <c r="CE54">
        <v>0</v>
      </c>
      <c r="CF54">
        <v>0</v>
      </c>
      <c r="CG54">
        <v>0</v>
      </c>
      <c r="CH54">
        <v>-6244306.9800000004</v>
      </c>
      <c r="CI54">
        <v>-89958</v>
      </c>
      <c r="CJ54">
        <v>-1</v>
      </c>
      <c r="CK54" t="s">
        <v>99</v>
      </c>
    </row>
    <row r="55" spans="1:89" x14ac:dyDescent="0.55000000000000004">
      <c r="A55">
        <v>28</v>
      </c>
      <c r="B55">
        <v>2015</v>
      </c>
      <c r="C55" t="s">
        <v>104</v>
      </c>
      <c r="D55">
        <v>1737</v>
      </c>
      <c r="E55">
        <v>229616.69</v>
      </c>
      <c r="F55">
        <v>225957.35</v>
      </c>
      <c r="G55">
        <v>0</v>
      </c>
      <c r="H55">
        <v>169344.46</v>
      </c>
      <c r="I55">
        <v>0</v>
      </c>
      <c r="J55">
        <v>3523</v>
      </c>
      <c r="K55">
        <v>3517</v>
      </c>
      <c r="L55">
        <v>0</v>
      </c>
      <c r="M55">
        <v>2665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1737</v>
      </c>
      <c r="V55">
        <v>0</v>
      </c>
      <c r="W55">
        <v>1737</v>
      </c>
      <c r="X55">
        <v>0</v>
      </c>
      <c r="Y55">
        <v>1737</v>
      </c>
      <c r="Z55">
        <v>0</v>
      </c>
      <c r="AA55">
        <v>0</v>
      </c>
      <c r="AB55">
        <v>0</v>
      </c>
      <c r="AC55">
        <v>1737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97437.3</v>
      </c>
      <c r="BZ55">
        <v>0</v>
      </c>
      <c r="CA55">
        <v>0</v>
      </c>
      <c r="CB55">
        <v>0</v>
      </c>
      <c r="CC55">
        <v>0</v>
      </c>
      <c r="CD55">
        <v>101096.64</v>
      </c>
      <c r="CE55">
        <v>0</v>
      </c>
      <c r="CF55">
        <v>0</v>
      </c>
      <c r="CG55">
        <v>0</v>
      </c>
      <c r="CH55">
        <v>455574.04</v>
      </c>
      <c r="CI55">
        <v>7040</v>
      </c>
      <c r="CJ55">
        <v>1</v>
      </c>
      <c r="CK55" t="s">
        <v>99</v>
      </c>
    </row>
    <row r="56" spans="1:89" x14ac:dyDescent="0.55000000000000004">
      <c r="A56">
        <v>29</v>
      </c>
      <c r="B56">
        <v>2015</v>
      </c>
      <c r="C56" t="s">
        <v>105</v>
      </c>
      <c r="D56">
        <v>-10726</v>
      </c>
      <c r="E56">
        <v>-1998490.47</v>
      </c>
      <c r="F56">
        <v>-2279331.5299999998</v>
      </c>
      <c r="G56">
        <v>-1984104.35</v>
      </c>
      <c r="H56">
        <v>0</v>
      </c>
      <c r="I56">
        <v>0</v>
      </c>
      <c r="J56">
        <v>-25441</v>
      </c>
      <c r="K56">
        <v>-29200</v>
      </c>
      <c r="L56">
        <v>-25172</v>
      </c>
      <c r="M56">
        <v>0</v>
      </c>
      <c r="N56">
        <v>0</v>
      </c>
      <c r="O56">
        <v>0</v>
      </c>
      <c r="P56">
        <v>0</v>
      </c>
      <c r="Q56">
        <v>-10726</v>
      </c>
      <c r="R56">
        <v>0</v>
      </c>
      <c r="S56">
        <v>0</v>
      </c>
      <c r="T56">
        <v>0</v>
      </c>
      <c r="U56">
        <v>-10726</v>
      </c>
      <c r="V56">
        <v>0</v>
      </c>
      <c r="W56">
        <v>-10726</v>
      </c>
      <c r="X56">
        <v>0</v>
      </c>
      <c r="Y56">
        <v>0</v>
      </c>
      <c r="Z56">
        <v>-10726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-10726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-1028046.13</v>
      </c>
      <c r="BZ56">
        <v>-697760.65</v>
      </c>
      <c r="CA56">
        <v>0</v>
      </c>
      <c r="CB56">
        <v>0</v>
      </c>
      <c r="CC56">
        <v>0</v>
      </c>
      <c r="CD56">
        <v>-747205.07</v>
      </c>
      <c r="CE56">
        <v>-992987.83</v>
      </c>
      <c r="CF56">
        <v>0</v>
      </c>
      <c r="CG56">
        <v>0</v>
      </c>
      <c r="CH56">
        <v>-6261926.3499999996</v>
      </c>
      <c r="CI56">
        <v>-79813</v>
      </c>
      <c r="CJ56">
        <v>-1</v>
      </c>
      <c r="CK56" t="s">
        <v>99</v>
      </c>
    </row>
    <row r="57" spans="1:89" x14ac:dyDescent="0.55000000000000004">
      <c r="A57">
        <v>30</v>
      </c>
      <c r="B57">
        <v>2015</v>
      </c>
      <c r="C57" t="s">
        <v>106</v>
      </c>
      <c r="D57">
        <v>4597</v>
      </c>
      <c r="E57">
        <v>1473566.41</v>
      </c>
      <c r="F57">
        <v>2660040.4500000002</v>
      </c>
      <c r="G57">
        <v>3624425.04</v>
      </c>
      <c r="H57">
        <v>1523244.49</v>
      </c>
      <c r="I57">
        <v>0</v>
      </c>
      <c r="J57">
        <v>19677</v>
      </c>
      <c r="K57">
        <v>35917</v>
      </c>
      <c r="L57">
        <v>45425</v>
      </c>
      <c r="M57">
        <v>17630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4597</v>
      </c>
      <c r="V57">
        <v>0</v>
      </c>
      <c r="W57">
        <v>4597</v>
      </c>
      <c r="X57">
        <v>0</v>
      </c>
      <c r="Y57">
        <v>0</v>
      </c>
      <c r="Z57">
        <v>4597</v>
      </c>
      <c r="AA57">
        <v>0</v>
      </c>
      <c r="AB57">
        <v>0</v>
      </c>
      <c r="AC57">
        <v>0</v>
      </c>
      <c r="AD57">
        <v>4597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1604948.41</v>
      </c>
      <c r="BZ57">
        <v>1636868.4</v>
      </c>
      <c r="CA57">
        <v>260579.99</v>
      </c>
      <c r="CB57">
        <v>0</v>
      </c>
      <c r="CC57">
        <v>0</v>
      </c>
      <c r="CD57">
        <v>418474.37</v>
      </c>
      <c r="CE57">
        <v>672483.81</v>
      </c>
      <c r="CF57">
        <v>2361760.54</v>
      </c>
      <c r="CG57">
        <v>0</v>
      </c>
      <c r="CH57">
        <v>7758031.9000000004</v>
      </c>
      <c r="CI57">
        <v>101019</v>
      </c>
      <c r="CJ57">
        <v>1</v>
      </c>
      <c r="CK57" t="s">
        <v>99</v>
      </c>
    </row>
    <row r="58" spans="1:89" x14ac:dyDescent="0.55000000000000004">
      <c r="A58">
        <v>10</v>
      </c>
      <c r="B58">
        <v>2013</v>
      </c>
      <c r="C58" t="s">
        <v>88</v>
      </c>
      <c r="D58">
        <v>-227808</v>
      </c>
      <c r="E58">
        <v>-13932981.82</v>
      </c>
      <c r="F58">
        <v>0</v>
      </c>
      <c r="G58">
        <v>0</v>
      </c>
      <c r="H58">
        <v>0</v>
      </c>
      <c r="I58">
        <v>0</v>
      </c>
      <c r="J58">
        <v>-281367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-226479</v>
      </c>
      <c r="U58">
        <v>-227808</v>
      </c>
      <c r="V58">
        <v>-227808</v>
      </c>
      <c r="W58">
        <v>0</v>
      </c>
      <c r="X58">
        <v>-227808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-227808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-227808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-1329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-226478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-13932981.82</v>
      </c>
      <c r="CI58">
        <v>-281367</v>
      </c>
      <c r="CJ58">
        <v>-1</v>
      </c>
      <c r="CK58" t="s">
        <v>107</v>
      </c>
    </row>
    <row r="59" spans="1:89" x14ac:dyDescent="0.55000000000000004">
      <c r="A59">
        <v>11</v>
      </c>
      <c r="B59">
        <v>2013</v>
      </c>
      <c r="C59" t="s">
        <v>108</v>
      </c>
      <c r="D59">
        <v>5010</v>
      </c>
      <c r="E59">
        <v>395075.69</v>
      </c>
      <c r="F59">
        <v>0</v>
      </c>
      <c r="G59">
        <v>0</v>
      </c>
      <c r="H59">
        <v>0</v>
      </c>
      <c r="I59">
        <v>532082.25</v>
      </c>
      <c r="J59">
        <v>7167</v>
      </c>
      <c r="K59">
        <v>0</v>
      </c>
      <c r="L59">
        <v>0</v>
      </c>
      <c r="M59">
        <v>0</v>
      </c>
      <c r="N59">
        <v>8113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5010</v>
      </c>
      <c r="V59">
        <v>5010</v>
      </c>
      <c r="W59">
        <v>0</v>
      </c>
      <c r="X59">
        <v>5010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5010</v>
      </c>
      <c r="AG59">
        <v>0</v>
      </c>
      <c r="AH59">
        <v>5010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4508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502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927157.94</v>
      </c>
      <c r="CI59">
        <v>15280</v>
      </c>
      <c r="CJ59">
        <v>1</v>
      </c>
      <c r="CK59" t="s">
        <v>107</v>
      </c>
    </row>
    <row r="60" spans="1:89" x14ac:dyDescent="0.55000000000000004">
      <c r="A60">
        <v>12</v>
      </c>
      <c r="B60">
        <v>2013</v>
      </c>
      <c r="C60" t="s">
        <v>100</v>
      </c>
      <c r="D60">
        <v>-6773</v>
      </c>
      <c r="E60">
        <v>-538437.1</v>
      </c>
      <c r="F60">
        <v>0</v>
      </c>
      <c r="G60">
        <v>0</v>
      </c>
      <c r="H60">
        <v>-611542.04</v>
      </c>
      <c r="I60">
        <v>0</v>
      </c>
      <c r="J60">
        <v>-9340</v>
      </c>
      <c r="K60">
        <v>0</v>
      </c>
      <c r="L60">
        <v>0</v>
      </c>
      <c r="M60">
        <v>-8946</v>
      </c>
      <c r="N60">
        <v>0</v>
      </c>
      <c r="O60">
        <v>-6459</v>
      </c>
      <c r="P60">
        <v>0</v>
      </c>
      <c r="Q60">
        <v>0</v>
      </c>
      <c r="R60">
        <v>0</v>
      </c>
      <c r="S60">
        <v>0</v>
      </c>
      <c r="T60">
        <v>0</v>
      </c>
      <c r="U60">
        <v>-6773</v>
      </c>
      <c r="V60">
        <v>-6773</v>
      </c>
      <c r="W60">
        <v>0</v>
      </c>
      <c r="X60">
        <v>-6773</v>
      </c>
      <c r="Y60">
        <v>0</v>
      </c>
      <c r="Z60">
        <v>0</v>
      </c>
      <c r="AA60">
        <v>0</v>
      </c>
      <c r="AB60">
        <v>-6773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-6773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-6459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-314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-1149979.1399999999</v>
      </c>
      <c r="CI60">
        <v>-18286</v>
      </c>
      <c r="CJ60">
        <v>-1</v>
      </c>
      <c r="CK60" t="s">
        <v>107</v>
      </c>
    </row>
    <row r="61" spans="1:89" x14ac:dyDescent="0.55000000000000004">
      <c r="A61">
        <v>13</v>
      </c>
      <c r="B61">
        <v>2013</v>
      </c>
      <c r="C61" t="s">
        <v>109</v>
      </c>
      <c r="D61">
        <v>2195</v>
      </c>
      <c r="E61">
        <v>227617.39</v>
      </c>
      <c r="F61">
        <v>0</v>
      </c>
      <c r="G61">
        <v>0</v>
      </c>
      <c r="H61">
        <v>386284.93</v>
      </c>
      <c r="I61">
        <v>457401.21</v>
      </c>
      <c r="J61">
        <v>3783</v>
      </c>
      <c r="K61">
        <v>0</v>
      </c>
      <c r="L61">
        <v>0</v>
      </c>
      <c r="M61">
        <v>4520</v>
      </c>
      <c r="N61">
        <v>9585</v>
      </c>
      <c r="O61">
        <v>0</v>
      </c>
      <c r="P61">
        <v>1740</v>
      </c>
      <c r="Q61">
        <v>0</v>
      </c>
      <c r="R61">
        <v>0</v>
      </c>
      <c r="S61">
        <v>0</v>
      </c>
      <c r="T61">
        <v>0</v>
      </c>
      <c r="U61">
        <v>2195</v>
      </c>
      <c r="V61">
        <v>2195</v>
      </c>
      <c r="W61">
        <v>0</v>
      </c>
      <c r="X61">
        <v>2195</v>
      </c>
      <c r="Y61">
        <v>0</v>
      </c>
      <c r="Z61">
        <v>0</v>
      </c>
      <c r="AA61">
        <v>0</v>
      </c>
      <c r="AB61">
        <v>2195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2195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1740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455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211357.6</v>
      </c>
      <c r="CC61">
        <v>0</v>
      </c>
      <c r="CD61">
        <v>0</v>
      </c>
      <c r="CE61">
        <v>0</v>
      </c>
      <c r="CF61">
        <v>0</v>
      </c>
      <c r="CG61">
        <v>140241.32</v>
      </c>
      <c r="CH61">
        <v>1071303.53</v>
      </c>
      <c r="CI61">
        <v>17888</v>
      </c>
      <c r="CJ61">
        <v>1</v>
      </c>
      <c r="CK61" t="s">
        <v>107</v>
      </c>
    </row>
    <row r="62" spans="1:89" x14ac:dyDescent="0.55000000000000004">
      <c r="A62">
        <v>14</v>
      </c>
      <c r="B62">
        <v>2013</v>
      </c>
      <c r="C62" t="s">
        <v>95</v>
      </c>
      <c r="D62">
        <v>-10390</v>
      </c>
      <c r="E62">
        <v>-1631608.53</v>
      </c>
      <c r="F62">
        <v>0</v>
      </c>
      <c r="G62">
        <v>-1074627.9099999999</v>
      </c>
      <c r="H62">
        <v>0</v>
      </c>
      <c r="I62">
        <v>0</v>
      </c>
      <c r="J62">
        <v>-15530</v>
      </c>
      <c r="K62">
        <v>0</v>
      </c>
      <c r="L62">
        <v>-13997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-10136</v>
      </c>
      <c r="U62">
        <v>-10390</v>
      </c>
      <c r="V62">
        <v>-10390</v>
      </c>
      <c r="W62">
        <v>0</v>
      </c>
      <c r="X62">
        <v>0</v>
      </c>
      <c r="Y62">
        <v>0</v>
      </c>
      <c r="Z62">
        <v>0</v>
      </c>
      <c r="AA62">
        <v>-10390</v>
      </c>
      <c r="AB62">
        <v>0</v>
      </c>
      <c r="AC62">
        <v>0</v>
      </c>
      <c r="AD62">
        <v>0</v>
      </c>
      <c r="AE62">
        <v>-10390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-10390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-254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-10136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-2706236.44</v>
      </c>
      <c r="CI62">
        <v>-29527</v>
      </c>
      <c r="CJ62">
        <v>-1</v>
      </c>
      <c r="CK62" t="s">
        <v>107</v>
      </c>
    </row>
    <row r="63" spans="1:89" x14ac:dyDescent="0.55000000000000004">
      <c r="A63">
        <v>15</v>
      </c>
      <c r="B63">
        <v>2013</v>
      </c>
      <c r="C63" t="s">
        <v>110</v>
      </c>
      <c r="D63">
        <v>1453</v>
      </c>
      <c r="E63">
        <v>146542.84</v>
      </c>
      <c r="F63">
        <v>0</v>
      </c>
      <c r="G63">
        <v>167583.92000000001</v>
      </c>
      <c r="H63">
        <v>0</v>
      </c>
      <c r="I63">
        <v>184624.84</v>
      </c>
      <c r="J63">
        <v>2475</v>
      </c>
      <c r="K63">
        <v>0</v>
      </c>
      <c r="L63">
        <v>2503</v>
      </c>
      <c r="M63">
        <v>0</v>
      </c>
      <c r="N63">
        <v>2766</v>
      </c>
      <c r="O63">
        <v>0</v>
      </c>
      <c r="P63">
        <v>0</v>
      </c>
      <c r="Q63">
        <v>1172</v>
      </c>
      <c r="R63">
        <v>0</v>
      </c>
      <c r="S63">
        <v>0</v>
      </c>
      <c r="T63">
        <v>0</v>
      </c>
      <c r="U63">
        <v>1453</v>
      </c>
      <c r="V63">
        <v>1453</v>
      </c>
      <c r="W63">
        <v>0</v>
      </c>
      <c r="X63">
        <v>0</v>
      </c>
      <c r="Y63">
        <v>0</v>
      </c>
      <c r="Z63">
        <v>0</v>
      </c>
      <c r="AA63">
        <v>1453</v>
      </c>
      <c r="AB63">
        <v>0</v>
      </c>
      <c r="AC63">
        <v>0</v>
      </c>
      <c r="AD63">
        <v>0</v>
      </c>
      <c r="AE63">
        <v>1453</v>
      </c>
      <c r="AF63">
        <v>0</v>
      </c>
      <c r="AG63">
        <v>0</v>
      </c>
      <c r="AH63">
        <v>0</v>
      </c>
      <c r="AI63">
        <v>1453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1172</v>
      </c>
      <c r="BD63">
        <v>281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498751.6</v>
      </c>
      <c r="CI63">
        <v>7744</v>
      </c>
      <c r="CJ63">
        <v>1</v>
      </c>
      <c r="CK63" t="s">
        <v>107</v>
      </c>
    </row>
    <row r="64" spans="1:89" x14ac:dyDescent="0.55000000000000004">
      <c r="A64">
        <v>16</v>
      </c>
      <c r="B64">
        <v>2013</v>
      </c>
      <c r="C64" t="s">
        <v>102</v>
      </c>
      <c r="D64">
        <v>-2412</v>
      </c>
      <c r="E64">
        <v>-246634.92</v>
      </c>
      <c r="F64">
        <v>0</v>
      </c>
      <c r="G64">
        <v>-315060.81</v>
      </c>
      <c r="H64">
        <v>-293009.90000000002</v>
      </c>
      <c r="I64">
        <v>0</v>
      </c>
      <c r="J64">
        <v>-3985</v>
      </c>
      <c r="K64">
        <v>0</v>
      </c>
      <c r="L64">
        <v>-4140</v>
      </c>
      <c r="M64">
        <v>-3852</v>
      </c>
      <c r="N64">
        <v>0</v>
      </c>
      <c r="O64">
        <v>0</v>
      </c>
      <c r="P64">
        <v>0</v>
      </c>
      <c r="Q64">
        <v>0</v>
      </c>
      <c r="R64">
        <v>-2231</v>
      </c>
      <c r="S64">
        <v>0</v>
      </c>
      <c r="T64">
        <v>0</v>
      </c>
      <c r="U64">
        <v>-2412</v>
      </c>
      <c r="V64">
        <v>-2412</v>
      </c>
      <c r="W64">
        <v>0</v>
      </c>
      <c r="X64">
        <v>0</v>
      </c>
      <c r="Y64">
        <v>0</v>
      </c>
      <c r="Z64">
        <v>0</v>
      </c>
      <c r="AA64">
        <v>-2412</v>
      </c>
      <c r="AB64">
        <v>0</v>
      </c>
      <c r="AC64">
        <v>-2412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-2412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-2231</v>
      </c>
      <c r="BC64">
        <v>0</v>
      </c>
      <c r="BD64">
        <v>0</v>
      </c>
      <c r="BE64">
        <v>0</v>
      </c>
      <c r="BF64">
        <v>-181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-108487.57</v>
      </c>
      <c r="CB64">
        <v>0</v>
      </c>
      <c r="CC64">
        <v>0</v>
      </c>
      <c r="CD64">
        <v>0</v>
      </c>
      <c r="CE64">
        <v>0</v>
      </c>
      <c r="CF64">
        <v>-130538.48</v>
      </c>
      <c r="CG64">
        <v>0</v>
      </c>
      <c r="CH64">
        <v>-854705.63</v>
      </c>
      <c r="CI64">
        <v>-11977</v>
      </c>
      <c r="CJ64">
        <v>-1</v>
      </c>
      <c r="CK64" t="s">
        <v>107</v>
      </c>
    </row>
    <row r="65" spans="1:89" x14ac:dyDescent="0.55000000000000004">
      <c r="A65">
        <v>17</v>
      </c>
      <c r="B65">
        <v>2013</v>
      </c>
      <c r="C65" t="s">
        <v>111</v>
      </c>
      <c r="D65">
        <v>1898</v>
      </c>
      <c r="E65">
        <v>273684.57</v>
      </c>
      <c r="F65">
        <v>0</v>
      </c>
      <c r="G65">
        <v>390220.25</v>
      </c>
      <c r="H65">
        <v>489484.41</v>
      </c>
      <c r="I65">
        <v>540791.93999999994</v>
      </c>
      <c r="J65">
        <v>3968</v>
      </c>
      <c r="K65">
        <v>0</v>
      </c>
      <c r="L65">
        <v>4913</v>
      </c>
      <c r="M65">
        <v>6291</v>
      </c>
      <c r="N65">
        <v>7014</v>
      </c>
      <c r="O65">
        <v>0</v>
      </c>
      <c r="P65">
        <v>0</v>
      </c>
      <c r="Q65">
        <v>1292</v>
      </c>
      <c r="R65">
        <v>0</v>
      </c>
      <c r="S65">
        <v>0</v>
      </c>
      <c r="T65">
        <v>0</v>
      </c>
      <c r="U65">
        <v>1898</v>
      </c>
      <c r="V65">
        <v>1898</v>
      </c>
      <c r="W65">
        <v>0</v>
      </c>
      <c r="X65">
        <v>0</v>
      </c>
      <c r="Y65">
        <v>0</v>
      </c>
      <c r="Z65">
        <v>0</v>
      </c>
      <c r="AA65">
        <v>1898</v>
      </c>
      <c r="AB65">
        <v>0</v>
      </c>
      <c r="AC65">
        <v>1898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1898</v>
      </c>
      <c r="AQ65">
        <v>0</v>
      </c>
      <c r="AR65">
        <v>0</v>
      </c>
      <c r="AS65">
        <v>0</v>
      </c>
      <c r="AT65">
        <v>0</v>
      </c>
      <c r="AU65">
        <v>606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1292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242386.11</v>
      </c>
      <c r="CB65">
        <v>212530.84</v>
      </c>
      <c r="CC65">
        <v>0</v>
      </c>
      <c r="CD65">
        <v>0</v>
      </c>
      <c r="CE65">
        <v>0</v>
      </c>
      <c r="CF65">
        <v>143121.95000000001</v>
      </c>
      <c r="CG65">
        <v>161223.31</v>
      </c>
      <c r="CH65">
        <v>1694181.17</v>
      </c>
      <c r="CI65">
        <v>22186</v>
      </c>
      <c r="CJ65">
        <v>1</v>
      </c>
      <c r="CK65" t="s">
        <v>107</v>
      </c>
    </row>
    <row r="66" spans="1:89" x14ac:dyDescent="0.55000000000000004">
      <c r="A66">
        <v>18</v>
      </c>
      <c r="B66">
        <v>2013</v>
      </c>
      <c r="C66" t="s">
        <v>92</v>
      </c>
      <c r="D66">
        <v>-28817</v>
      </c>
      <c r="E66">
        <v>-3655885.41</v>
      </c>
      <c r="F66">
        <v>-3068061.26</v>
      </c>
      <c r="G66">
        <v>0</v>
      </c>
      <c r="H66">
        <v>0</v>
      </c>
      <c r="I66">
        <v>0</v>
      </c>
      <c r="J66">
        <v>-64748</v>
      </c>
      <c r="K66">
        <v>-51534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-28354</v>
      </c>
      <c r="U66">
        <v>-28817</v>
      </c>
      <c r="V66">
        <v>0</v>
      </c>
      <c r="W66">
        <v>-28817</v>
      </c>
      <c r="X66">
        <v>0</v>
      </c>
      <c r="Y66">
        <v>-28817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-28817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-28817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-463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-28354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-1233213.3899999999</v>
      </c>
      <c r="BZ66">
        <v>0</v>
      </c>
      <c r="CA66">
        <v>0</v>
      </c>
      <c r="CB66">
        <v>0</v>
      </c>
      <c r="CC66">
        <v>0</v>
      </c>
      <c r="CD66">
        <v>-1821037.54</v>
      </c>
      <c r="CE66">
        <v>0</v>
      </c>
      <c r="CF66">
        <v>0</v>
      </c>
      <c r="CG66">
        <v>0</v>
      </c>
      <c r="CH66">
        <v>-6723946.6699999999</v>
      </c>
      <c r="CI66">
        <v>-116282</v>
      </c>
      <c r="CJ66">
        <v>-1</v>
      </c>
      <c r="CK66" t="s">
        <v>107</v>
      </c>
    </row>
    <row r="67" spans="1:89" x14ac:dyDescent="0.55000000000000004">
      <c r="A67">
        <v>19</v>
      </c>
      <c r="B67">
        <v>2013</v>
      </c>
      <c r="C67" t="s">
        <v>112</v>
      </c>
      <c r="D67">
        <v>2196</v>
      </c>
      <c r="E67">
        <v>278396.7</v>
      </c>
      <c r="F67">
        <v>313141.03000000003</v>
      </c>
      <c r="G67">
        <v>0</v>
      </c>
      <c r="H67">
        <v>0</v>
      </c>
      <c r="I67">
        <v>285465.61</v>
      </c>
      <c r="J67">
        <v>6416</v>
      </c>
      <c r="K67">
        <v>4953</v>
      </c>
      <c r="L67">
        <v>0</v>
      </c>
      <c r="M67">
        <v>0</v>
      </c>
      <c r="N67">
        <v>4562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2196</v>
      </c>
      <c r="V67">
        <v>0</v>
      </c>
      <c r="W67">
        <v>2196</v>
      </c>
      <c r="X67">
        <v>0</v>
      </c>
      <c r="Y67">
        <v>2196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2196</v>
      </c>
      <c r="AG67">
        <v>0</v>
      </c>
      <c r="AH67">
        <v>2196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1825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371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153630.20000000001</v>
      </c>
      <c r="BZ67">
        <v>0</v>
      </c>
      <c r="CA67">
        <v>0</v>
      </c>
      <c r="CB67">
        <v>0</v>
      </c>
      <c r="CC67">
        <v>0</v>
      </c>
      <c r="CD67">
        <v>118885.87</v>
      </c>
      <c r="CE67">
        <v>0</v>
      </c>
      <c r="CF67">
        <v>0</v>
      </c>
      <c r="CG67">
        <v>0</v>
      </c>
      <c r="CH67">
        <v>877003.34</v>
      </c>
      <c r="CI67">
        <v>15931</v>
      </c>
      <c r="CJ67">
        <v>1</v>
      </c>
      <c r="CK67" t="s">
        <v>107</v>
      </c>
    </row>
    <row r="68" spans="1:89" x14ac:dyDescent="0.55000000000000004">
      <c r="A68">
        <v>20</v>
      </c>
      <c r="B68">
        <v>2013</v>
      </c>
      <c r="C68" t="s">
        <v>104</v>
      </c>
      <c r="D68">
        <v>-3075</v>
      </c>
      <c r="E68">
        <v>-404406.92</v>
      </c>
      <c r="F68">
        <v>-444217.5</v>
      </c>
      <c r="G68">
        <v>0</v>
      </c>
      <c r="H68">
        <v>-370153.49</v>
      </c>
      <c r="I68">
        <v>0</v>
      </c>
      <c r="J68">
        <v>-6844</v>
      </c>
      <c r="K68">
        <v>-6236</v>
      </c>
      <c r="L68">
        <v>0</v>
      </c>
      <c r="M68">
        <v>-4692</v>
      </c>
      <c r="N68">
        <v>0</v>
      </c>
      <c r="O68">
        <v>0</v>
      </c>
      <c r="P68">
        <v>0</v>
      </c>
      <c r="Q68">
        <v>0</v>
      </c>
      <c r="R68">
        <v>-2876</v>
      </c>
      <c r="S68">
        <v>0</v>
      </c>
      <c r="T68">
        <v>0</v>
      </c>
      <c r="U68">
        <v>-3075</v>
      </c>
      <c r="V68">
        <v>0</v>
      </c>
      <c r="W68">
        <v>-3075</v>
      </c>
      <c r="X68">
        <v>0</v>
      </c>
      <c r="Y68">
        <v>-3075</v>
      </c>
      <c r="Z68">
        <v>0</v>
      </c>
      <c r="AA68">
        <v>0</v>
      </c>
      <c r="AB68">
        <v>0</v>
      </c>
      <c r="AC68">
        <v>-3075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-3075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-2876</v>
      </c>
      <c r="BC68">
        <v>0</v>
      </c>
      <c r="BD68">
        <v>0</v>
      </c>
      <c r="BE68">
        <v>0</v>
      </c>
      <c r="BF68">
        <v>-199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-212685.47</v>
      </c>
      <c r="BZ68">
        <v>0</v>
      </c>
      <c r="CA68">
        <v>0</v>
      </c>
      <c r="CB68">
        <v>0</v>
      </c>
      <c r="CC68">
        <v>0</v>
      </c>
      <c r="CD68">
        <v>-172874.89</v>
      </c>
      <c r="CE68">
        <v>0</v>
      </c>
      <c r="CF68">
        <v>0</v>
      </c>
      <c r="CG68">
        <v>0</v>
      </c>
      <c r="CH68">
        <v>-1218777.9099999999</v>
      </c>
      <c r="CI68">
        <v>-17772</v>
      </c>
      <c r="CJ68">
        <v>-1</v>
      </c>
      <c r="CK68" t="s">
        <v>107</v>
      </c>
    </row>
    <row r="69" spans="1:89" x14ac:dyDescent="0.55000000000000004">
      <c r="A69">
        <v>21</v>
      </c>
      <c r="B69">
        <v>2013</v>
      </c>
      <c r="C69" t="s">
        <v>113</v>
      </c>
      <c r="D69">
        <v>1962</v>
      </c>
      <c r="E69">
        <v>335331.87</v>
      </c>
      <c r="F69">
        <v>371148.57</v>
      </c>
      <c r="G69">
        <v>0</v>
      </c>
      <c r="H69">
        <v>449079.65</v>
      </c>
      <c r="I69">
        <v>473806.14</v>
      </c>
      <c r="J69">
        <v>5221</v>
      </c>
      <c r="K69">
        <v>5439</v>
      </c>
      <c r="L69">
        <v>0</v>
      </c>
      <c r="M69">
        <v>5243</v>
      </c>
      <c r="N69">
        <v>7773</v>
      </c>
      <c r="O69">
        <v>0</v>
      </c>
      <c r="P69">
        <v>0</v>
      </c>
      <c r="Q69">
        <v>1392</v>
      </c>
      <c r="R69">
        <v>0</v>
      </c>
      <c r="S69">
        <v>0</v>
      </c>
      <c r="T69">
        <v>0</v>
      </c>
      <c r="U69">
        <v>1962</v>
      </c>
      <c r="V69">
        <v>0</v>
      </c>
      <c r="W69">
        <v>1962</v>
      </c>
      <c r="X69">
        <v>0</v>
      </c>
      <c r="Y69">
        <v>1962</v>
      </c>
      <c r="Z69">
        <v>0</v>
      </c>
      <c r="AA69">
        <v>0</v>
      </c>
      <c r="AB69">
        <v>0</v>
      </c>
      <c r="AC69">
        <v>1962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1962</v>
      </c>
      <c r="AQ69">
        <v>0</v>
      </c>
      <c r="AR69">
        <v>0</v>
      </c>
      <c r="AS69">
        <v>0</v>
      </c>
      <c r="AT69">
        <v>0</v>
      </c>
      <c r="AU69">
        <v>570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1392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153499.29999999999</v>
      </c>
      <c r="BZ69">
        <v>0</v>
      </c>
      <c r="CA69">
        <v>0</v>
      </c>
      <c r="CB69">
        <v>204404.59</v>
      </c>
      <c r="CC69">
        <v>0</v>
      </c>
      <c r="CD69">
        <v>117682.6</v>
      </c>
      <c r="CE69">
        <v>0</v>
      </c>
      <c r="CF69">
        <v>0</v>
      </c>
      <c r="CG69">
        <v>179678.1</v>
      </c>
      <c r="CH69">
        <v>1629366.23</v>
      </c>
      <c r="CI69">
        <v>23676</v>
      </c>
      <c r="CJ69">
        <v>1</v>
      </c>
      <c r="CK69" t="s">
        <v>107</v>
      </c>
    </row>
    <row r="70" spans="1:89" x14ac:dyDescent="0.55000000000000004">
      <c r="A70">
        <v>22</v>
      </c>
      <c r="B70">
        <v>2013</v>
      </c>
      <c r="C70" t="s">
        <v>97</v>
      </c>
      <c r="D70">
        <v>-9423</v>
      </c>
      <c r="E70">
        <v>-1528295.34</v>
      </c>
      <c r="F70">
        <v>-1641129.66</v>
      </c>
      <c r="G70">
        <v>-1231026.1000000001</v>
      </c>
      <c r="H70">
        <v>0</v>
      </c>
      <c r="I70">
        <v>0</v>
      </c>
      <c r="J70">
        <v>-26455</v>
      </c>
      <c r="K70">
        <v>-29234</v>
      </c>
      <c r="L70">
        <v>-19173</v>
      </c>
      <c r="M70">
        <v>0</v>
      </c>
      <c r="N70">
        <v>0</v>
      </c>
      <c r="O70">
        <v>0</v>
      </c>
      <c r="P70">
        <v>0</v>
      </c>
      <c r="Q70">
        <v>0</v>
      </c>
      <c r="R70">
        <v>-9033</v>
      </c>
      <c r="S70">
        <v>0</v>
      </c>
      <c r="T70">
        <v>0</v>
      </c>
      <c r="U70">
        <v>-9423</v>
      </c>
      <c r="V70">
        <v>0</v>
      </c>
      <c r="W70">
        <v>-9423</v>
      </c>
      <c r="X70">
        <v>0</v>
      </c>
      <c r="Y70">
        <v>0</v>
      </c>
      <c r="Z70">
        <v>-9423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-9423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-9423</v>
      </c>
      <c r="AO70">
        <v>0</v>
      </c>
      <c r="AP70">
        <v>0</v>
      </c>
      <c r="AQ70">
        <v>0</v>
      </c>
      <c r="AR70">
        <v>0</v>
      </c>
      <c r="AS70">
        <v>-390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-9033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-746847</v>
      </c>
      <c r="BZ70">
        <v>-407819.41</v>
      </c>
      <c r="CA70">
        <v>0</v>
      </c>
      <c r="CB70">
        <v>0</v>
      </c>
      <c r="CC70">
        <v>0</v>
      </c>
      <c r="CD70">
        <v>-634012.68000000005</v>
      </c>
      <c r="CE70">
        <v>-817922.97</v>
      </c>
      <c r="CF70">
        <v>0</v>
      </c>
      <c r="CG70">
        <v>0</v>
      </c>
      <c r="CH70">
        <v>-4400451.0999999996</v>
      </c>
      <c r="CI70">
        <v>-74862</v>
      </c>
      <c r="CJ70">
        <v>-1</v>
      </c>
      <c r="CK70" t="s">
        <v>107</v>
      </c>
    </row>
    <row r="71" spans="1:89" x14ac:dyDescent="0.55000000000000004">
      <c r="A71">
        <v>23</v>
      </c>
      <c r="B71">
        <v>2013</v>
      </c>
      <c r="C71" t="s">
        <v>114</v>
      </c>
      <c r="D71">
        <v>2337</v>
      </c>
      <c r="E71">
        <v>482861.09</v>
      </c>
      <c r="F71">
        <v>541433.59999999998</v>
      </c>
      <c r="G71">
        <v>523237</v>
      </c>
      <c r="H71">
        <v>0</v>
      </c>
      <c r="I71">
        <v>511597.68</v>
      </c>
      <c r="J71">
        <v>10972</v>
      </c>
      <c r="K71">
        <v>10517</v>
      </c>
      <c r="L71">
        <v>7010</v>
      </c>
      <c r="M71">
        <v>0</v>
      </c>
      <c r="N71">
        <v>6532</v>
      </c>
      <c r="O71">
        <v>0</v>
      </c>
      <c r="P71">
        <v>0</v>
      </c>
      <c r="Q71">
        <v>1776</v>
      </c>
      <c r="R71">
        <v>0</v>
      </c>
      <c r="S71">
        <v>0</v>
      </c>
      <c r="T71">
        <v>0</v>
      </c>
      <c r="U71">
        <v>2337</v>
      </c>
      <c r="V71">
        <v>0</v>
      </c>
      <c r="W71">
        <v>2337</v>
      </c>
      <c r="X71">
        <v>0</v>
      </c>
      <c r="Y71">
        <v>0</v>
      </c>
      <c r="Z71">
        <v>2337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2337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2337</v>
      </c>
      <c r="AR71">
        <v>0</v>
      </c>
      <c r="AS71">
        <v>0</v>
      </c>
      <c r="AT71">
        <v>561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1776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242534.37</v>
      </c>
      <c r="BZ71">
        <v>228593.89</v>
      </c>
      <c r="CA71">
        <v>0</v>
      </c>
      <c r="CB71">
        <v>0</v>
      </c>
      <c r="CC71">
        <v>0</v>
      </c>
      <c r="CD71">
        <v>183961.86</v>
      </c>
      <c r="CE71">
        <v>246790.49</v>
      </c>
      <c r="CF71">
        <v>0</v>
      </c>
      <c r="CG71">
        <v>0</v>
      </c>
      <c r="CH71">
        <v>2059129.37</v>
      </c>
      <c r="CI71">
        <v>35031</v>
      </c>
      <c r="CJ71">
        <v>1</v>
      </c>
      <c r="CK71" t="s">
        <v>107</v>
      </c>
    </row>
    <row r="72" spans="1:89" x14ac:dyDescent="0.55000000000000004">
      <c r="A72">
        <v>24</v>
      </c>
      <c r="B72">
        <v>2013</v>
      </c>
      <c r="C72" t="s">
        <v>106</v>
      </c>
      <c r="D72">
        <v>-4442</v>
      </c>
      <c r="E72">
        <v>-1124336.2</v>
      </c>
      <c r="F72">
        <v>-1288298.1499999999</v>
      </c>
      <c r="G72">
        <v>-1121177.56</v>
      </c>
      <c r="H72">
        <v>-871183.11</v>
      </c>
      <c r="I72">
        <v>0</v>
      </c>
      <c r="J72">
        <v>-18751</v>
      </c>
      <c r="K72">
        <v>-24645</v>
      </c>
      <c r="L72">
        <v>-16516</v>
      </c>
      <c r="M72">
        <v>-10464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-4442</v>
      </c>
      <c r="V72">
        <v>0</v>
      </c>
      <c r="W72">
        <v>-4442</v>
      </c>
      <c r="X72">
        <v>0</v>
      </c>
      <c r="Y72">
        <v>0</v>
      </c>
      <c r="Z72">
        <v>-4442</v>
      </c>
      <c r="AA72">
        <v>0</v>
      </c>
      <c r="AB72">
        <v>0</v>
      </c>
      <c r="AC72">
        <v>0</v>
      </c>
      <c r="AD72">
        <v>-4442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-4442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-3924</v>
      </c>
      <c r="BB72">
        <v>0</v>
      </c>
      <c r="BC72">
        <v>0</v>
      </c>
      <c r="BD72">
        <v>0</v>
      </c>
      <c r="BE72">
        <v>-518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-611263.06999999995</v>
      </c>
      <c r="BZ72">
        <v>-385361.77</v>
      </c>
      <c r="CA72">
        <v>-285801.08</v>
      </c>
      <c r="CB72">
        <v>0</v>
      </c>
      <c r="CC72">
        <v>0</v>
      </c>
      <c r="CD72">
        <v>-447301.12</v>
      </c>
      <c r="CE72">
        <v>-552482.36</v>
      </c>
      <c r="CF72">
        <v>-535795.53</v>
      </c>
      <c r="CG72">
        <v>0</v>
      </c>
      <c r="CH72">
        <v>-4404995.0199999996</v>
      </c>
      <c r="CI72">
        <v>-70376</v>
      </c>
      <c r="CJ72">
        <v>-1</v>
      </c>
      <c r="CK72" t="s">
        <v>107</v>
      </c>
    </row>
    <row r="73" spans="1:89" x14ac:dyDescent="0.55000000000000004">
      <c r="A73">
        <v>25</v>
      </c>
      <c r="B73">
        <v>2013</v>
      </c>
      <c r="C73" t="s">
        <v>115</v>
      </c>
      <c r="D73">
        <v>9878</v>
      </c>
      <c r="E73">
        <v>5209667.21</v>
      </c>
      <c r="F73">
        <v>7600274.21</v>
      </c>
      <c r="G73">
        <v>7764373.8399999999</v>
      </c>
      <c r="H73">
        <v>7927532.1200000001</v>
      </c>
      <c r="I73">
        <v>8169985.5499999998</v>
      </c>
      <c r="J73">
        <v>106045</v>
      </c>
      <c r="K73">
        <v>151064</v>
      </c>
      <c r="L73">
        <v>115174</v>
      </c>
      <c r="M73">
        <v>108187</v>
      </c>
      <c r="N73">
        <v>113502</v>
      </c>
      <c r="O73">
        <v>0</v>
      </c>
      <c r="P73">
        <v>0</v>
      </c>
      <c r="Q73">
        <v>0</v>
      </c>
      <c r="R73">
        <v>0</v>
      </c>
      <c r="S73">
        <v>4766</v>
      </c>
      <c r="T73">
        <v>0</v>
      </c>
      <c r="U73">
        <v>9878</v>
      </c>
      <c r="V73">
        <v>0</v>
      </c>
      <c r="W73">
        <v>9878</v>
      </c>
      <c r="X73">
        <v>0</v>
      </c>
      <c r="Y73">
        <v>0</v>
      </c>
      <c r="Z73">
        <v>9878</v>
      </c>
      <c r="AA73">
        <v>0</v>
      </c>
      <c r="AB73">
        <v>0</v>
      </c>
      <c r="AC73">
        <v>0</v>
      </c>
      <c r="AD73">
        <v>9878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9878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5112</v>
      </c>
      <c r="AV73">
        <v>0</v>
      </c>
      <c r="AW73">
        <v>0</v>
      </c>
      <c r="AX73">
        <v>0</v>
      </c>
      <c r="AY73">
        <v>4766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3386847.59</v>
      </c>
      <c r="BZ73">
        <v>2333730.66</v>
      </c>
      <c r="CA73">
        <v>2167155.2000000002</v>
      </c>
      <c r="CB73">
        <v>2384702.5499999998</v>
      </c>
      <c r="CC73">
        <v>0</v>
      </c>
      <c r="CD73">
        <v>996240.59</v>
      </c>
      <c r="CE73">
        <v>2169631.0299999998</v>
      </c>
      <c r="CF73">
        <v>2003996.92</v>
      </c>
      <c r="CG73">
        <v>2142249.12</v>
      </c>
      <c r="CH73">
        <v>36671832.93</v>
      </c>
      <c r="CI73">
        <v>593972</v>
      </c>
      <c r="CJ73">
        <v>1</v>
      </c>
      <c r="CK73" t="s">
        <v>107</v>
      </c>
    </row>
    <row r="74" spans="1:89" x14ac:dyDescent="0.55000000000000004">
      <c r="A74">
        <v>26</v>
      </c>
      <c r="B74">
        <v>2014</v>
      </c>
      <c r="C74" t="s">
        <v>88</v>
      </c>
      <c r="D74">
        <v>-246098</v>
      </c>
      <c r="E74">
        <v>-16981113.18</v>
      </c>
      <c r="F74">
        <v>0</v>
      </c>
      <c r="G74">
        <v>0</v>
      </c>
      <c r="H74">
        <v>0</v>
      </c>
      <c r="I74">
        <v>0</v>
      </c>
      <c r="J74">
        <v>-299265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-246098</v>
      </c>
      <c r="U74">
        <v>-246098</v>
      </c>
      <c r="V74">
        <v>-246098</v>
      </c>
      <c r="W74">
        <v>0</v>
      </c>
      <c r="X74">
        <v>-246098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-246098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-246098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-16981113.18</v>
      </c>
      <c r="CI74">
        <v>-299265</v>
      </c>
      <c r="CJ74">
        <v>-1</v>
      </c>
      <c r="CK74" t="s">
        <v>107</v>
      </c>
    </row>
    <row r="75" spans="1:89" x14ac:dyDescent="0.55000000000000004">
      <c r="A75">
        <v>27</v>
      </c>
      <c r="B75">
        <v>2014</v>
      </c>
      <c r="C75" t="s">
        <v>108</v>
      </c>
      <c r="D75">
        <v>1902</v>
      </c>
      <c r="E75">
        <v>160859.76999999999</v>
      </c>
      <c r="F75">
        <v>0</v>
      </c>
      <c r="G75">
        <v>0</v>
      </c>
      <c r="H75">
        <v>0</v>
      </c>
      <c r="I75">
        <v>158731.79</v>
      </c>
      <c r="J75">
        <v>2760</v>
      </c>
      <c r="K75">
        <v>0</v>
      </c>
      <c r="L75">
        <v>0</v>
      </c>
      <c r="M75">
        <v>0</v>
      </c>
      <c r="N75">
        <v>2592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1902</v>
      </c>
      <c r="V75">
        <v>1902</v>
      </c>
      <c r="W75">
        <v>0</v>
      </c>
      <c r="X75">
        <v>1902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1902</v>
      </c>
      <c r="AG75">
        <v>0</v>
      </c>
      <c r="AH75">
        <v>1902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160859.76999999999</v>
      </c>
      <c r="CI75">
        <v>2760</v>
      </c>
      <c r="CJ75">
        <v>1</v>
      </c>
      <c r="CK75" t="s">
        <v>107</v>
      </c>
    </row>
    <row r="76" spans="1:89" x14ac:dyDescent="0.55000000000000004">
      <c r="A76">
        <v>28</v>
      </c>
      <c r="B76">
        <v>2014</v>
      </c>
      <c r="C76" t="s">
        <v>100</v>
      </c>
      <c r="D76">
        <v>-7307</v>
      </c>
      <c r="E76">
        <v>-629120.56999999995</v>
      </c>
      <c r="F76">
        <v>0</v>
      </c>
      <c r="G76">
        <v>0</v>
      </c>
      <c r="H76">
        <v>-681313.05</v>
      </c>
      <c r="I76">
        <v>0</v>
      </c>
      <c r="J76">
        <v>-10523</v>
      </c>
      <c r="K76">
        <v>0</v>
      </c>
      <c r="L76">
        <v>0</v>
      </c>
      <c r="M76">
        <v>-10671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-7307</v>
      </c>
      <c r="V76">
        <v>-7307</v>
      </c>
      <c r="W76">
        <v>0</v>
      </c>
      <c r="X76">
        <v>-7307</v>
      </c>
      <c r="Y76">
        <v>0</v>
      </c>
      <c r="Z76">
        <v>0</v>
      </c>
      <c r="AA76">
        <v>0</v>
      </c>
      <c r="AB76">
        <v>-7307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-7307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-1310433.6200000001</v>
      </c>
      <c r="CI76">
        <v>-21194</v>
      </c>
      <c r="CJ76">
        <v>-1</v>
      </c>
      <c r="CK76" t="s">
        <v>107</v>
      </c>
    </row>
    <row r="77" spans="1:89" x14ac:dyDescent="0.55000000000000004">
      <c r="A77">
        <v>29</v>
      </c>
      <c r="B77">
        <v>2014</v>
      </c>
      <c r="C77" t="s">
        <v>109</v>
      </c>
      <c r="D77">
        <v>913</v>
      </c>
      <c r="E77">
        <v>102649.51</v>
      </c>
      <c r="F77">
        <v>0</v>
      </c>
      <c r="G77">
        <v>0</v>
      </c>
      <c r="H77">
        <v>172007.22</v>
      </c>
      <c r="I77">
        <v>119255.53</v>
      </c>
      <c r="J77">
        <v>1504</v>
      </c>
      <c r="K77">
        <v>0</v>
      </c>
      <c r="L77">
        <v>0</v>
      </c>
      <c r="M77">
        <v>2683</v>
      </c>
      <c r="N77">
        <v>1968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913</v>
      </c>
      <c r="V77">
        <v>913</v>
      </c>
      <c r="W77">
        <v>0</v>
      </c>
      <c r="X77">
        <v>913</v>
      </c>
      <c r="Y77">
        <v>0</v>
      </c>
      <c r="Z77">
        <v>0</v>
      </c>
      <c r="AA77">
        <v>0</v>
      </c>
      <c r="AB77">
        <v>913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913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39165.29</v>
      </c>
      <c r="CC77">
        <v>0</v>
      </c>
      <c r="CD77">
        <v>0</v>
      </c>
      <c r="CE77">
        <v>0</v>
      </c>
      <c r="CF77">
        <v>0</v>
      </c>
      <c r="CG77">
        <v>91916.98</v>
      </c>
      <c r="CH77">
        <v>274656.73</v>
      </c>
      <c r="CI77">
        <v>4187</v>
      </c>
      <c r="CJ77">
        <v>1</v>
      </c>
      <c r="CK77" t="s">
        <v>107</v>
      </c>
    </row>
    <row r="78" spans="1:89" x14ac:dyDescent="0.55000000000000004">
      <c r="A78">
        <v>30</v>
      </c>
      <c r="B78">
        <v>2014</v>
      </c>
      <c r="C78" t="s">
        <v>95</v>
      </c>
      <c r="D78">
        <v>-11268</v>
      </c>
      <c r="E78">
        <v>-990621.21</v>
      </c>
      <c r="F78">
        <v>0</v>
      </c>
      <c r="G78">
        <v>-983826.66</v>
      </c>
      <c r="H78">
        <v>0</v>
      </c>
      <c r="I78">
        <v>0</v>
      </c>
      <c r="J78">
        <v>-16513</v>
      </c>
      <c r="K78">
        <v>0</v>
      </c>
      <c r="L78">
        <v>-14960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-11268</v>
      </c>
      <c r="U78">
        <v>-11268</v>
      </c>
      <c r="V78">
        <v>-11268</v>
      </c>
      <c r="W78">
        <v>0</v>
      </c>
      <c r="X78">
        <v>0</v>
      </c>
      <c r="Y78">
        <v>0</v>
      </c>
      <c r="Z78">
        <v>0</v>
      </c>
      <c r="AA78">
        <v>-11268</v>
      </c>
      <c r="AB78">
        <v>0</v>
      </c>
      <c r="AC78">
        <v>0</v>
      </c>
      <c r="AD78">
        <v>0</v>
      </c>
      <c r="AE78">
        <v>-11268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-11268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-1974447.87</v>
      </c>
      <c r="CI78">
        <v>-31473</v>
      </c>
      <c r="CJ78">
        <v>-1</v>
      </c>
      <c r="CK78" t="s">
        <v>107</v>
      </c>
    </row>
    <row r="79" spans="1:89" x14ac:dyDescent="0.55000000000000004">
      <c r="A79">
        <v>31</v>
      </c>
      <c r="B79">
        <v>2014</v>
      </c>
      <c r="C79" t="s">
        <v>110</v>
      </c>
      <c r="D79">
        <v>582</v>
      </c>
      <c r="E79">
        <v>65597</v>
      </c>
      <c r="F79">
        <v>0</v>
      </c>
      <c r="G79">
        <v>76021.53</v>
      </c>
      <c r="H79">
        <v>0</v>
      </c>
      <c r="I79">
        <v>60325.99</v>
      </c>
      <c r="J79">
        <v>1020</v>
      </c>
      <c r="K79">
        <v>0</v>
      </c>
      <c r="L79">
        <v>943</v>
      </c>
      <c r="M79">
        <v>0</v>
      </c>
      <c r="N79">
        <v>813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582</v>
      </c>
      <c r="V79">
        <v>582</v>
      </c>
      <c r="W79">
        <v>0</v>
      </c>
      <c r="X79">
        <v>0</v>
      </c>
      <c r="Y79">
        <v>0</v>
      </c>
      <c r="Z79">
        <v>0</v>
      </c>
      <c r="AA79">
        <v>582</v>
      </c>
      <c r="AB79">
        <v>0</v>
      </c>
      <c r="AC79">
        <v>0</v>
      </c>
      <c r="AD79">
        <v>0</v>
      </c>
      <c r="AE79">
        <v>582</v>
      </c>
      <c r="AF79">
        <v>0</v>
      </c>
      <c r="AG79">
        <v>0</v>
      </c>
      <c r="AH79">
        <v>0</v>
      </c>
      <c r="AI79">
        <v>582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141618.53</v>
      </c>
      <c r="CI79">
        <v>1963</v>
      </c>
      <c r="CJ79">
        <v>1</v>
      </c>
      <c r="CK79" t="s">
        <v>107</v>
      </c>
    </row>
    <row r="80" spans="1:89" x14ac:dyDescent="0.55000000000000004">
      <c r="A80">
        <v>32</v>
      </c>
      <c r="B80">
        <v>2014</v>
      </c>
      <c r="C80" t="s">
        <v>102</v>
      </c>
      <c r="D80">
        <v>-3099</v>
      </c>
      <c r="E80">
        <v>-334480.09999999998</v>
      </c>
      <c r="F80">
        <v>0</v>
      </c>
      <c r="G80">
        <v>-461363.33</v>
      </c>
      <c r="H80">
        <v>-443525.84</v>
      </c>
      <c r="I80">
        <v>0</v>
      </c>
      <c r="J80">
        <v>-5281</v>
      </c>
      <c r="K80">
        <v>0</v>
      </c>
      <c r="L80">
        <v>-5912</v>
      </c>
      <c r="M80">
        <v>-6084</v>
      </c>
      <c r="N80">
        <v>0</v>
      </c>
      <c r="O80">
        <v>0</v>
      </c>
      <c r="P80">
        <v>0</v>
      </c>
      <c r="Q80">
        <v>-3099</v>
      </c>
      <c r="R80">
        <v>0</v>
      </c>
      <c r="S80">
        <v>0</v>
      </c>
      <c r="T80">
        <v>0</v>
      </c>
      <c r="U80">
        <v>-3099</v>
      </c>
      <c r="V80">
        <v>-3099</v>
      </c>
      <c r="W80">
        <v>0</v>
      </c>
      <c r="X80">
        <v>0</v>
      </c>
      <c r="Y80">
        <v>0</v>
      </c>
      <c r="Z80">
        <v>0</v>
      </c>
      <c r="AA80">
        <v>-3099</v>
      </c>
      <c r="AB80">
        <v>0</v>
      </c>
      <c r="AC80">
        <v>-3099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-3099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-179798.97</v>
      </c>
      <c r="CB80">
        <v>0</v>
      </c>
      <c r="CC80">
        <v>0</v>
      </c>
      <c r="CD80">
        <v>0</v>
      </c>
      <c r="CE80">
        <v>0</v>
      </c>
      <c r="CF80">
        <v>-197636.46</v>
      </c>
      <c r="CG80">
        <v>0</v>
      </c>
      <c r="CH80">
        <v>-1239369.27</v>
      </c>
      <c r="CI80">
        <v>-17277</v>
      </c>
      <c r="CJ80">
        <v>-1</v>
      </c>
      <c r="CK80" t="s">
        <v>107</v>
      </c>
    </row>
    <row r="81" spans="1:99" x14ac:dyDescent="0.55000000000000004">
      <c r="A81">
        <v>33</v>
      </c>
      <c r="B81">
        <v>2014</v>
      </c>
      <c r="C81" t="s">
        <v>111</v>
      </c>
      <c r="D81">
        <v>837</v>
      </c>
      <c r="E81">
        <v>120259.98</v>
      </c>
      <c r="F81">
        <v>0</v>
      </c>
      <c r="G81">
        <v>199175.58</v>
      </c>
      <c r="H81">
        <v>309941.44</v>
      </c>
      <c r="I81">
        <v>152550.39000000001</v>
      </c>
      <c r="J81">
        <v>1997</v>
      </c>
      <c r="K81">
        <v>0</v>
      </c>
      <c r="L81">
        <v>2729</v>
      </c>
      <c r="M81">
        <v>4404</v>
      </c>
      <c r="N81">
        <v>2092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837</v>
      </c>
      <c r="V81">
        <v>837</v>
      </c>
      <c r="W81">
        <v>0</v>
      </c>
      <c r="X81">
        <v>0</v>
      </c>
      <c r="Y81">
        <v>0</v>
      </c>
      <c r="Z81">
        <v>0</v>
      </c>
      <c r="AA81">
        <v>837</v>
      </c>
      <c r="AB81">
        <v>0</v>
      </c>
      <c r="AC81">
        <v>837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837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166840.42000000001</v>
      </c>
      <c r="CB81">
        <v>31981.83</v>
      </c>
      <c r="CC81">
        <v>0</v>
      </c>
      <c r="CD81">
        <v>0</v>
      </c>
      <c r="CE81">
        <v>0</v>
      </c>
      <c r="CF81">
        <v>56074.559999999998</v>
      </c>
      <c r="CG81">
        <v>189372.88</v>
      </c>
      <c r="CH81">
        <v>629377</v>
      </c>
      <c r="CI81">
        <v>9130</v>
      </c>
      <c r="CJ81">
        <v>1</v>
      </c>
      <c r="CK81" t="s">
        <v>107</v>
      </c>
    </row>
    <row r="82" spans="1:99" x14ac:dyDescent="0.55000000000000004">
      <c r="A82">
        <v>34</v>
      </c>
      <c r="B82">
        <v>2014</v>
      </c>
      <c r="C82" t="s">
        <v>92</v>
      </c>
      <c r="D82">
        <v>-27958</v>
      </c>
      <c r="E82">
        <v>-2947567.37</v>
      </c>
      <c r="F82">
        <v>-2777388.48</v>
      </c>
      <c r="G82">
        <v>0</v>
      </c>
      <c r="H82">
        <v>0</v>
      </c>
      <c r="I82">
        <v>0</v>
      </c>
      <c r="J82">
        <v>-51345</v>
      </c>
      <c r="K82">
        <v>-44755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-27958</v>
      </c>
      <c r="U82">
        <v>-27958</v>
      </c>
      <c r="V82">
        <v>0</v>
      </c>
      <c r="W82">
        <v>-27958</v>
      </c>
      <c r="X82">
        <v>0</v>
      </c>
      <c r="Y82">
        <v>-27958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-27958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-27958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-1134695.82</v>
      </c>
      <c r="BZ82">
        <v>0</v>
      </c>
      <c r="CA82">
        <v>0</v>
      </c>
      <c r="CB82">
        <v>0</v>
      </c>
      <c r="CC82">
        <v>0</v>
      </c>
      <c r="CD82">
        <v>-1304874.71</v>
      </c>
      <c r="CE82">
        <v>0</v>
      </c>
      <c r="CF82">
        <v>0</v>
      </c>
      <c r="CG82">
        <v>0</v>
      </c>
      <c r="CH82">
        <v>-5724955.8499999996</v>
      </c>
      <c r="CI82">
        <v>-96100</v>
      </c>
      <c r="CJ82">
        <v>-1</v>
      </c>
      <c r="CK82" t="s">
        <v>107</v>
      </c>
    </row>
    <row r="83" spans="1:99" x14ac:dyDescent="0.55000000000000004">
      <c r="A83">
        <v>35</v>
      </c>
      <c r="B83">
        <v>2014</v>
      </c>
      <c r="C83" t="s">
        <v>112</v>
      </c>
      <c r="D83">
        <v>797</v>
      </c>
      <c r="E83">
        <v>98242.54</v>
      </c>
      <c r="F83">
        <v>89503.74</v>
      </c>
      <c r="G83">
        <v>0</v>
      </c>
      <c r="H83">
        <v>0</v>
      </c>
      <c r="I83">
        <v>75016.52</v>
      </c>
      <c r="J83">
        <v>1845</v>
      </c>
      <c r="K83">
        <v>1454</v>
      </c>
      <c r="L83">
        <v>0</v>
      </c>
      <c r="M83">
        <v>0</v>
      </c>
      <c r="N83">
        <v>1131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797</v>
      </c>
      <c r="V83">
        <v>0</v>
      </c>
      <c r="W83">
        <v>797</v>
      </c>
      <c r="X83">
        <v>0</v>
      </c>
      <c r="Y83">
        <v>797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797</v>
      </c>
      <c r="AG83">
        <v>0</v>
      </c>
      <c r="AH83">
        <v>797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33313.15</v>
      </c>
      <c r="BZ83">
        <v>0</v>
      </c>
      <c r="CA83">
        <v>0</v>
      </c>
      <c r="CB83">
        <v>0</v>
      </c>
      <c r="CC83">
        <v>0</v>
      </c>
      <c r="CD83">
        <v>42051.95</v>
      </c>
      <c r="CE83">
        <v>0</v>
      </c>
      <c r="CF83">
        <v>0</v>
      </c>
      <c r="CG83">
        <v>0</v>
      </c>
      <c r="CH83">
        <v>187746.28</v>
      </c>
      <c r="CI83">
        <v>3299</v>
      </c>
      <c r="CJ83">
        <v>1</v>
      </c>
      <c r="CK83" t="s">
        <v>107</v>
      </c>
    </row>
    <row r="84" spans="1:99" x14ac:dyDescent="0.55000000000000004">
      <c r="A84">
        <v>36</v>
      </c>
      <c r="B84">
        <v>2014</v>
      </c>
      <c r="C84" t="s">
        <v>104</v>
      </c>
      <c r="D84">
        <v>-3320</v>
      </c>
      <c r="E84">
        <v>-452382.87</v>
      </c>
      <c r="F84">
        <v>-449330.06</v>
      </c>
      <c r="G84">
        <v>0</v>
      </c>
      <c r="H84">
        <v>-418405.06</v>
      </c>
      <c r="I84">
        <v>0</v>
      </c>
      <c r="J84">
        <v>-7324</v>
      </c>
      <c r="K84">
        <v>-7181</v>
      </c>
      <c r="L84">
        <v>0</v>
      </c>
      <c r="M84">
        <v>-6029</v>
      </c>
      <c r="N84">
        <v>0</v>
      </c>
      <c r="O84">
        <v>0</v>
      </c>
      <c r="P84">
        <v>0</v>
      </c>
      <c r="Q84">
        <v>-3320</v>
      </c>
      <c r="R84">
        <v>0</v>
      </c>
      <c r="S84">
        <v>0</v>
      </c>
      <c r="T84">
        <v>0</v>
      </c>
      <c r="U84">
        <v>-3320</v>
      </c>
      <c r="V84">
        <v>0</v>
      </c>
      <c r="W84">
        <v>-3320</v>
      </c>
      <c r="X84">
        <v>0</v>
      </c>
      <c r="Y84">
        <v>-3320</v>
      </c>
      <c r="Z84">
        <v>0</v>
      </c>
      <c r="AA84">
        <v>0</v>
      </c>
      <c r="AB84">
        <v>0</v>
      </c>
      <c r="AC84">
        <v>-3320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-3320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-183666.62</v>
      </c>
      <c r="BZ84">
        <v>0</v>
      </c>
      <c r="CA84">
        <v>0</v>
      </c>
      <c r="CB84">
        <v>0</v>
      </c>
      <c r="CC84">
        <v>0</v>
      </c>
      <c r="CD84">
        <v>-186719.43</v>
      </c>
      <c r="CE84">
        <v>0</v>
      </c>
      <c r="CF84">
        <v>0</v>
      </c>
      <c r="CG84">
        <v>0</v>
      </c>
      <c r="CH84">
        <v>-1320117.99</v>
      </c>
      <c r="CI84">
        <v>-20534</v>
      </c>
      <c r="CJ84">
        <v>-1</v>
      </c>
      <c r="CK84" t="s">
        <v>107</v>
      </c>
    </row>
    <row r="85" spans="1:99" x14ac:dyDescent="0.55000000000000004">
      <c r="A85">
        <v>37</v>
      </c>
      <c r="B85">
        <v>2014</v>
      </c>
      <c r="C85" t="s">
        <v>113</v>
      </c>
      <c r="D85">
        <v>853</v>
      </c>
      <c r="E85">
        <v>135733.71</v>
      </c>
      <c r="F85">
        <v>134335.63</v>
      </c>
      <c r="G85">
        <v>0</v>
      </c>
      <c r="H85">
        <v>192499.76</v>
      </c>
      <c r="I85">
        <v>131431.79999999999</v>
      </c>
      <c r="J85">
        <v>2571</v>
      </c>
      <c r="K85">
        <v>2292</v>
      </c>
      <c r="L85">
        <v>0</v>
      </c>
      <c r="M85">
        <v>2731</v>
      </c>
      <c r="N85">
        <v>1823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853</v>
      </c>
      <c r="V85">
        <v>0</v>
      </c>
      <c r="W85">
        <v>853</v>
      </c>
      <c r="X85">
        <v>0</v>
      </c>
      <c r="Y85">
        <v>853</v>
      </c>
      <c r="Z85">
        <v>0</v>
      </c>
      <c r="AA85">
        <v>0</v>
      </c>
      <c r="AB85">
        <v>0</v>
      </c>
      <c r="AC85">
        <v>853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853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58501.760000000002</v>
      </c>
      <c r="BZ85">
        <v>0</v>
      </c>
      <c r="CA85">
        <v>0</v>
      </c>
      <c r="CB85">
        <v>40818.83</v>
      </c>
      <c r="CC85">
        <v>0</v>
      </c>
      <c r="CD85">
        <v>59899.839999999997</v>
      </c>
      <c r="CE85">
        <v>0</v>
      </c>
      <c r="CF85">
        <v>0</v>
      </c>
      <c r="CG85">
        <v>101886.79</v>
      </c>
      <c r="CH85">
        <v>462569.1</v>
      </c>
      <c r="CI85">
        <v>7594</v>
      </c>
      <c r="CJ85">
        <v>1</v>
      </c>
      <c r="CK85" t="s">
        <v>107</v>
      </c>
    </row>
    <row r="86" spans="1:99" x14ac:dyDescent="0.55000000000000004">
      <c r="A86">
        <v>38</v>
      </c>
      <c r="B86">
        <v>2014</v>
      </c>
      <c r="C86" t="s">
        <v>97</v>
      </c>
      <c r="D86">
        <v>-7150</v>
      </c>
      <c r="E86">
        <v>-1047158.53</v>
      </c>
      <c r="F86">
        <v>-1241530.56</v>
      </c>
      <c r="G86">
        <v>-976723.93</v>
      </c>
      <c r="H86">
        <v>0</v>
      </c>
      <c r="I86">
        <v>0</v>
      </c>
      <c r="J86">
        <v>-18041</v>
      </c>
      <c r="K86">
        <v>-19252</v>
      </c>
      <c r="L86">
        <v>-13054</v>
      </c>
      <c r="M86">
        <v>0</v>
      </c>
      <c r="N86">
        <v>0</v>
      </c>
      <c r="O86">
        <v>0</v>
      </c>
      <c r="P86">
        <v>0</v>
      </c>
      <c r="Q86">
        <v>0</v>
      </c>
      <c r="R86">
        <v>-7150</v>
      </c>
      <c r="S86">
        <v>0</v>
      </c>
      <c r="T86">
        <v>0</v>
      </c>
      <c r="U86">
        <v>-7150</v>
      </c>
      <c r="V86">
        <v>0</v>
      </c>
      <c r="W86">
        <v>-7150</v>
      </c>
      <c r="X86">
        <v>0</v>
      </c>
      <c r="Y86">
        <v>0</v>
      </c>
      <c r="Z86">
        <v>-7150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-7150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-7150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-580643.22</v>
      </c>
      <c r="BZ86">
        <v>-338004.3</v>
      </c>
      <c r="CA86">
        <v>0</v>
      </c>
      <c r="CB86">
        <v>0</v>
      </c>
      <c r="CC86">
        <v>0</v>
      </c>
      <c r="CD86">
        <v>-386271.19</v>
      </c>
      <c r="CE86">
        <v>-602810.93000000005</v>
      </c>
      <c r="CF86">
        <v>0</v>
      </c>
      <c r="CG86">
        <v>0</v>
      </c>
      <c r="CH86">
        <v>-3265413.02</v>
      </c>
      <c r="CI86">
        <v>-50347</v>
      </c>
      <c r="CJ86">
        <v>-1</v>
      </c>
      <c r="CK86" t="s">
        <v>107</v>
      </c>
    </row>
    <row r="87" spans="1:99" x14ac:dyDescent="0.55000000000000004">
      <c r="A87">
        <v>39</v>
      </c>
      <c r="B87">
        <v>2014</v>
      </c>
      <c r="C87" t="s">
        <v>114</v>
      </c>
      <c r="D87">
        <v>628</v>
      </c>
      <c r="E87">
        <v>80485.37</v>
      </c>
      <c r="F87">
        <v>115571.08</v>
      </c>
      <c r="G87">
        <v>104863.38</v>
      </c>
      <c r="H87">
        <v>0</v>
      </c>
      <c r="I87">
        <v>66830.009999999995</v>
      </c>
      <c r="J87">
        <v>1678</v>
      </c>
      <c r="K87">
        <v>1663</v>
      </c>
      <c r="L87">
        <v>1467</v>
      </c>
      <c r="M87">
        <v>0</v>
      </c>
      <c r="N87">
        <v>1075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628</v>
      </c>
      <c r="V87">
        <v>0</v>
      </c>
      <c r="W87">
        <v>628</v>
      </c>
      <c r="X87">
        <v>0</v>
      </c>
      <c r="Y87">
        <v>0</v>
      </c>
      <c r="Z87">
        <v>628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628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628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59148.39</v>
      </c>
      <c r="BZ87">
        <v>44690.080000000002</v>
      </c>
      <c r="CA87">
        <v>0</v>
      </c>
      <c r="CB87">
        <v>0</v>
      </c>
      <c r="CC87">
        <v>0</v>
      </c>
      <c r="CD87">
        <v>24062.68</v>
      </c>
      <c r="CE87">
        <v>55397.78</v>
      </c>
      <c r="CF87">
        <v>0</v>
      </c>
      <c r="CG87">
        <v>0</v>
      </c>
      <c r="CH87">
        <v>300919.83</v>
      </c>
      <c r="CI87">
        <v>4808</v>
      </c>
      <c r="CJ87">
        <v>1</v>
      </c>
      <c r="CK87" t="s">
        <v>107</v>
      </c>
    </row>
    <row r="88" spans="1:99" x14ac:dyDescent="0.55000000000000004">
      <c r="A88">
        <v>40</v>
      </c>
      <c r="B88">
        <v>2014</v>
      </c>
      <c r="C88" t="s">
        <v>106</v>
      </c>
      <c r="D88">
        <v>-4741</v>
      </c>
      <c r="E88">
        <v>-1015472.08</v>
      </c>
      <c r="F88">
        <v>-1249069.73</v>
      </c>
      <c r="G88">
        <v>-1315243.96</v>
      </c>
      <c r="H88">
        <v>-1054208.58</v>
      </c>
      <c r="I88">
        <v>0</v>
      </c>
      <c r="J88">
        <v>-17831</v>
      </c>
      <c r="K88">
        <v>-20195</v>
      </c>
      <c r="L88">
        <v>-15792</v>
      </c>
      <c r="M88">
        <v>-13847</v>
      </c>
      <c r="N88">
        <v>0</v>
      </c>
      <c r="O88">
        <v>0</v>
      </c>
      <c r="P88">
        <v>0</v>
      </c>
      <c r="Q88">
        <v>0</v>
      </c>
      <c r="R88">
        <v>0</v>
      </c>
      <c r="S88">
        <v>-4741</v>
      </c>
      <c r="T88">
        <v>0</v>
      </c>
      <c r="U88">
        <v>-4741</v>
      </c>
      <c r="V88">
        <v>0</v>
      </c>
      <c r="W88">
        <v>-4741</v>
      </c>
      <c r="X88">
        <v>0</v>
      </c>
      <c r="Y88">
        <v>0</v>
      </c>
      <c r="Z88">
        <v>-4741</v>
      </c>
      <c r="AA88">
        <v>0</v>
      </c>
      <c r="AB88">
        <v>0</v>
      </c>
      <c r="AC88">
        <v>0</v>
      </c>
      <c r="AD88">
        <v>-4741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-4741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-594357.68000000005</v>
      </c>
      <c r="BZ88">
        <v>-537438.04</v>
      </c>
      <c r="CA88">
        <v>-361534.47</v>
      </c>
      <c r="CB88">
        <v>0</v>
      </c>
      <c r="CC88">
        <v>0</v>
      </c>
      <c r="CD88">
        <v>-360760.03</v>
      </c>
      <c r="CE88">
        <v>-471263.81</v>
      </c>
      <c r="CF88">
        <v>-622569.85</v>
      </c>
      <c r="CG88">
        <v>0</v>
      </c>
      <c r="CH88">
        <v>-4633994.3499999996</v>
      </c>
      <c r="CI88">
        <v>-67665</v>
      </c>
      <c r="CJ88">
        <v>-1</v>
      </c>
      <c r="CK88" t="s">
        <v>107</v>
      </c>
    </row>
    <row r="89" spans="1:99" x14ac:dyDescent="0.55000000000000004">
      <c r="A89">
        <v>41</v>
      </c>
      <c r="B89">
        <v>2014</v>
      </c>
      <c r="C89" t="s">
        <v>115</v>
      </c>
      <c r="D89">
        <v>3220</v>
      </c>
      <c r="E89">
        <v>1012538.73</v>
      </c>
      <c r="F89">
        <v>1689167.98</v>
      </c>
      <c r="G89">
        <v>2320490.4</v>
      </c>
      <c r="H89">
        <v>2546954.0699999998</v>
      </c>
      <c r="I89">
        <v>1110499.77</v>
      </c>
      <c r="J89">
        <v>21849</v>
      </c>
      <c r="K89">
        <v>34236</v>
      </c>
      <c r="L89">
        <v>34701</v>
      </c>
      <c r="M89">
        <v>39678</v>
      </c>
      <c r="N89">
        <v>15352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3220</v>
      </c>
      <c r="V89">
        <v>0</v>
      </c>
      <c r="W89">
        <v>3220</v>
      </c>
      <c r="X89">
        <v>0</v>
      </c>
      <c r="Y89">
        <v>0</v>
      </c>
      <c r="Z89">
        <v>3220</v>
      </c>
      <c r="AA89">
        <v>0</v>
      </c>
      <c r="AB89">
        <v>0</v>
      </c>
      <c r="AC89">
        <v>0</v>
      </c>
      <c r="AD89">
        <v>3220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3220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945651.57</v>
      </c>
      <c r="BZ89">
        <v>1120107.3799999999</v>
      </c>
      <c r="CA89">
        <v>861148.37</v>
      </c>
      <c r="CB89">
        <v>182109.72</v>
      </c>
      <c r="CC89">
        <v>0</v>
      </c>
      <c r="CD89">
        <v>269022.32</v>
      </c>
      <c r="CE89">
        <v>488784.96</v>
      </c>
      <c r="CF89">
        <v>634684.69999999995</v>
      </c>
      <c r="CG89">
        <v>1618564.02</v>
      </c>
      <c r="CH89">
        <v>7569151.1799999997</v>
      </c>
      <c r="CI89">
        <v>130464</v>
      </c>
      <c r="CJ89">
        <v>1</v>
      </c>
      <c r="CK89" t="s">
        <v>107</v>
      </c>
    </row>
    <row r="92" spans="1:99" x14ac:dyDescent="0.55000000000000004">
      <c r="CM92" t="s">
        <v>87</v>
      </c>
      <c r="CN92" t="s">
        <v>2</v>
      </c>
      <c r="CO92" t="s">
        <v>88</v>
      </c>
      <c r="CP92" t="s">
        <v>90</v>
      </c>
      <c r="CQ92" t="s">
        <v>92</v>
      </c>
    </row>
    <row r="93" spans="1:99" x14ac:dyDescent="0.55000000000000004">
      <c r="CM93" t="s">
        <v>89</v>
      </c>
      <c r="CN93">
        <v>320069</v>
      </c>
      <c r="CO93">
        <v>320069</v>
      </c>
      <c r="CP93">
        <v>-257939</v>
      </c>
      <c r="CQ93">
        <v>62130</v>
      </c>
    </row>
    <row r="94" spans="1:99" x14ac:dyDescent="0.55000000000000004">
      <c r="CM94" t="s">
        <v>91</v>
      </c>
      <c r="CN94">
        <v>-257939</v>
      </c>
      <c r="CO94" t="s">
        <v>89</v>
      </c>
      <c r="CP94" t="s">
        <v>91</v>
      </c>
      <c r="CQ94" t="s">
        <v>91</v>
      </c>
      <c r="CR94" t="s">
        <v>94</v>
      </c>
      <c r="CS94" t="s">
        <v>94</v>
      </c>
      <c r="CT94" t="s">
        <v>94</v>
      </c>
      <c r="CU94" t="s">
        <v>94</v>
      </c>
    </row>
    <row r="95" spans="1:99" x14ac:dyDescent="0.55000000000000004">
      <c r="CM95" t="s">
        <v>91</v>
      </c>
      <c r="CN95">
        <v>62130</v>
      </c>
    </row>
    <row r="96" spans="1:99" x14ac:dyDescent="0.55000000000000004">
      <c r="CM96" t="s">
        <v>94</v>
      </c>
      <c r="CN96">
        <v>-241786</v>
      </c>
    </row>
    <row r="97" spans="91:98" x14ac:dyDescent="0.55000000000000004">
      <c r="CM97" t="s">
        <v>94</v>
      </c>
      <c r="CN97">
        <v>16153</v>
      </c>
    </row>
    <row r="98" spans="91:98" x14ac:dyDescent="0.55000000000000004">
      <c r="CM98" t="s">
        <v>94</v>
      </c>
      <c r="CN98">
        <v>-36050</v>
      </c>
    </row>
    <row r="99" spans="91:98" x14ac:dyDescent="0.55000000000000004">
      <c r="CM99" t="s">
        <v>94</v>
      </c>
      <c r="CN99">
        <v>26080</v>
      </c>
    </row>
    <row r="100" spans="91:98" x14ac:dyDescent="0.55000000000000004">
      <c r="CN100" t="s">
        <v>88</v>
      </c>
      <c r="CO100" t="s">
        <v>90</v>
      </c>
      <c r="CP100" t="s">
        <v>92</v>
      </c>
      <c r="CQ100" t="s">
        <v>93</v>
      </c>
      <c r="CR100" t="s">
        <v>95</v>
      </c>
      <c r="CS100" t="s">
        <v>96</v>
      </c>
      <c r="CT100" t="s">
        <v>97</v>
      </c>
    </row>
    <row r="101" spans="91:98" x14ac:dyDescent="0.55000000000000004">
      <c r="CM101" t="s">
        <v>89</v>
      </c>
      <c r="CN101">
        <v>320069</v>
      </c>
    </row>
    <row r="102" spans="91:98" x14ac:dyDescent="0.55000000000000004">
      <c r="CM102" t="s">
        <v>91</v>
      </c>
      <c r="CO102">
        <v>-257939</v>
      </c>
      <c r="CP102">
        <v>62130</v>
      </c>
    </row>
    <row r="103" spans="91:98" x14ac:dyDescent="0.55000000000000004">
      <c r="CM103" t="s">
        <v>94</v>
      </c>
      <c r="CQ103">
        <v>-241786</v>
      </c>
      <c r="CR103">
        <v>16153</v>
      </c>
      <c r="CS103">
        <v>-36050</v>
      </c>
      <c r="CT103">
        <v>26080</v>
      </c>
    </row>
    <row r="105" spans="91:98" x14ac:dyDescent="0.55000000000000004">
      <c r="CN105" t="s">
        <v>88</v>
      </c>
      <c r="CO105" t="s">
        <v>90</v>
      </c>
      <c r="CP105" t="s">
        <v>92</v>
      </c>
      <c r="CQ105" t="s">
        <v>93</v>
      </c>
      <c r="CR105" t="s">
        <v>95</v>
      </c>
      <c r="CS105" t="s">
        <v>96</v>
      </c>
      <c r="CT105" t="s">
        <v>97</v>
      </c>
    </row>
    <row r="106" spans="91:98" x14ac:dyDescent="0.55000000000000004">
      <c r="CM106" t="s">
        <v>89</v>
      </c>
      <c r="CN106">
        <v>320069</v>
      </c>
    </row>
    <row r="107" spans="91:98" x14ac:dyDescent="0.55000000000000004">
      <c r="CM107" t="s">
        <v>91</v>
      </c>
      <c r="CO107">
        <f>CO102*-1</f>
        <v>257939</v>
      </c>
      <c r="CP107">
        <v>62130</v>
      </c>
    </row>
    <row r="108" spans="91:98" x14ac:dyDescent="0.55000000000000004">
      <c r="CM108" t="s">
        <v>94</v>
      </c>
      <c r="CQ108">
        <f>CQ103*-1</f>
        <v>241786</v>
      </c>
      <c r="CR108">
        <v>16153</v>
      </c>
      <c r="CS108">
        <f>CS103*-1</f>
        <v>36050</v>
      </c>
      <c r="CT108">
        <f>CT103</f>
        <v>26080</v>
      </c>
    </row>
    <row r="110" spans="91:98" x14ac:dyDescent="0.55000000000000004">
      <c r="CN110" t="s">
        <v>88</v>
      </c>
      <c r="CO110" t="s">
        <v>90</v>
      </c>
      <c r="CP110" t="s">
        <v>92</v>
      </c>
      <c r="CQ110" t="s">
        <v>93</v>
      </c>
      <c r="CR110" t="s">
        <v>95</v>
      </c>
      <c r="CS110" t="s">
        <v>96</v>
      </c>
      <c r="CT110" t="s">
        <v>97</v>
      </c>
    </row>
    <row r="111" spans="91:98" x14ac:dyDescent="0.55000000000000004">
      <c r="CM111" t="s">
        <v>89</v>
      </c>
      <c r="CN111" s="8">
        <v>1</v>
      </c>
    </row>
    <row r="112" spans="91:98" x14ac:dyDescent="0.55000000000000004">
      <c r="CM112" t="s">
        <v>91</v>
      </c>
      <c r="CO112" s="8">
        <f>CN8</f>
        <v>0.80588560591622427</v>
      </c>
      <c r="CP112" s="8">
        <f>CN9</f>
        <v>0.19411439408377568</v>
      </c>
    </row>
    <row r="113" spans="91:98" x14ac:dyDescent="0.55000000000000004">
      <c r="CM113" t="s">
        <v>94</v>
      </c>
      <c r="CQ113" s="8">
        <f>CN18</f>
        <v>0.75541836291549636</v>
      </c>
      <c r="CR113" s="8">
        <f>CN19</f>
        <v>5.0467243000727968E-2</v>
      </c>
      <c r="CS113" s="8">
        <f>CN20</f>
        <v>0.11263196373282011</v>
      </c>
      <c r="CT113" s="8">
        <f>CN21</f>
        <v>8.1482430350955579E-2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3"/>
  <sheetViews>
    <sheetView workbookViewId="0">
      <selection activeCell="CP105" sqref="CP105"/>
    </sheetView>
  </sheetViews>
  <sheetFormatPr defaultRowHeight="14.4" x14ac:dyDescent="0.55000000000000004"/>
  <cols>
    <col min="1" max="1" width="9.62890625" customWidth="1"/>
    <col min="3" max="3" width="10.578125" customWidth="1"/>
    <col min="4" max="4" width="11.05078125" customWidth="1"/>
    <col min="5" max="7" width="12.26171875" customWidth="1"/>
    <col min="8" max="9" width="12.26171875" hidden="1" customWidth="1"/>
    <col min="10" max="14" width="10.578125" hidden="1" customWidth="1"/>
    <col min="15" max="15" width="20.62890625" hidden="1" customWidth="1"/>
    <col min="16" max="16" width="18.83984375" hidden="1" customWidth="1"/>
    <col min="17" max="17" width="17" hidden="1" customWidth="1"/>
    <col min="18" max="18" width="21.3125" hidden="1" customWidth="1"/>
    <col min="19" max="19" width="20.68359375" hidden="1" customWidth="1"/>
    <col min="20" max="20" width="11.89453125" hidden="1" customWidth="1"/>
    <col min="21" max="21" width="17.20703125" hidden="1" customWidth="1"/>
    <col min="22" max="22" width="24.47265625" hidden="1" customWidth="1"/>
    <col min="23" max="23" width="20.68359375" hidden="1" customWidth="1"/>
    <col min="24" max="24" width="27.05078125" hidden="1" customWidth="1"/>
    <col min="25" max="25" width="27" hidden="1" customWidth="1"/>
    <col min="26" max="26" width="19.15625" hidden="1" customWidth="1"/>
    <col min="27" max="27" width="24.41796875" hidden="1" customWidth="1"/>
    <col min="28" max="28" width="17.20703125" hidden="1" customWidth="1"/>
    <col min="29" max="29" width="27.05078125" hidden="1" customWidth="1"/>
    <col min="30" max="30" width="22.83984375" hidden="1" customWidth="1"/>
    <col min="31" max="31" width="27" hidden="1" customWidth="1"/>
    <col min="32" max="32" width="20.05078125" hidden="1" customWidth="1"/>
    <col min="33" max="33" width="25.15625" hidden="1" customWidth="1"/>
    <col min="34" max="34" width="17.20703125" hidden="1" customWidth="1"/>
    <col min="35" max="35" width="27.05078125" hidden="1" customWidth="1"/>
    <col min="36" max="36" width="22.83984375" hidden="1" customWidth="1"/>
    <col min="37" max="37" width="24.47265625" hidden="1" customWidth="1"/>
    <col min="38" max="38" width="27.05078125" hidden="1" customWidth="1"/>
    <col min="39" max="39" width="20.05078125" hidden="1" customWidth="1"/>
    <col min="40" max="40" width="27.05078125" hidden="1" customWidth="1"/>
    <col min="41" max="41" width="25.15625" hidden="1" customWidth="1"/>
    <col min="42" max="42" width="19.15625" hidden="1" customWidth="1"/>
    <col min="43" max="43" width="27.05078125" hidden="1" customWidth="1"/>
    <col min="44" max="44" width="20.68359375" hidden="1" customWidth="1"/>
    <col min="45" max="45" width="17.20703125" hidden="1" customWidth="1"/>
    <col min="46" max="46" width="27.05078125" hidden="1" customWidth="1"/>
    <col min="47" max="47" width="22.83984375" hidden="1" customWidth="1"/>
    <col min="48" max="48" width="24.47265625" hidden="1" customWidth="1"/>
    <col min="49" max="49" width="27.05078125" hidden="1" customWidth="1"/>
    <col min="50" max="50" width="27" hidden="1" customWidth="1"/>
    <col min="51" max="51" width="27.05078125" hidden="1" customWidth="1"/>
    <col min="52" max="52" width="20.05078125" hidden="1" customWidth="1"/>
    <col min="53" max="54" width="27.05078125" hidden="1" customWidth="1"/>
    <col min="55" max="55" width="25.15625" hidden="1" customWidth="1"/>
    <col min="56" max="56" width="19.15625" hidden="1" customWidth="1"/>
    <col min="57" max="58" width="27.05078125" hidden="1" customWidth="1"/>
    <col min="59" max="59" width="24.41796875" hidden="1" customWidth="1"/>
    <col min="60" max="60" width="20.68359375" hidden="1" customWidth="1"/>
    <col min="61" max="61" width="17.20703125" hidden="1" customWidth="1"/>
    <col min="62" max="62" width="22.83984375" hidden="1" customWidth="1"/>
    <col min="63" max="63" width="24.47265625" hidden="1" customWidth="1"/>
    <col min="64" max="64" width="27.05078125" hidden="1" customWidth="1"/>
    <col min="65" max="65" width="27" hidden="1" customWidth="1"/>
    <col min="66" max="66" width="27.05078125" hidden="1" customWidth="1"/>
    <col min="67" max="67" width="20.05078125" hidden="1" customWidth="1"/>
    <col min="68" max="69" width="27.05078125" hidden="1" customWidth="1"/>
    <col min="70" max="70" width="19.15625" hidden="1" customWidth="1"/>
    <col min="71" max="75" width="18.26171875" hidden="1" customWidth="1"/>
    <col min="76" max="80" width="20.68359375" hidden="1" customWidth="1"/>
    <col min="81" max="85" width="23.1015625" hidden="1" customWidth="1"/>
    <col min="86" max="86" width="13.3671875" customWidth="1"/>
    <col min="87" max="87" width="11.68359375" customWidth="1"/>
    <col min="89" max="89" width="15.68359375" customWidth="1"/>
    <col min="91" max="91" width="8.734375" bestFit="1" customWidth="1"/>
  </cols>
  <sheetData>
    <row r="1" spans="1:92" x14ac:dyDescent="0.55000000000000004">
      <c r="A1" t="s">
        <v>116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s="5" t="s">
        <v>84</v>
      </c>
      <c r="CI1" t="s">
        <v>85</v>
      </c>
      <c r="CJ1" s="5" t="s">
        <v>86</v>
      </c>
      <c r="CK1" s="5" t="s">
        <v>87</v>
      </c>
    </row>
    <row r="2" spans="1:92" x14ac:dyDescent="0.55000000000000004">
      <c r="A2">
        <v>1</v>
      </c>
      <c r="B2">
        <v>2013</v>
      </c>
      <c r="C2" t="s">
        <v>88</v>
      </c>
      <c r="D2">
        <v>320069</v>
      </c>
      <c r="E2">
        <v>30411763.600000001</v>
      </c>
      <c r="F2">
        <v>15267703.98</v>
      </c>
      <c r="G2">
        <v>12587307.390000001</v>
      </c>
      <c r="H2">
        <v>11398269.65</v>
      </c>
      <c r="I2">
        <v>11155755.220000001</v>
      </c>
      <c r="J2">
        <v>573067</v>
      </c>
      <c r="K2">
        <v>283622</v>
      </c>
      <c r="L2">
        <v>183426</v>
      </c>
      <c r="M2">
        <v>152195</v>
      </c>
      <c r="N2">
        <v>159847</v>
      </c>
      <c r="O2">
        <v>6459</v>
      </c>
      <c r="P2">
        <v>1740</v>
      </c>
      <c r="Q2">
        <v>5632</v>
      </c>
      <c r="R2">
        <v>14140</v>
      </c>
      <c r="S2">
        <v>4766</v>
      </c>
      <c r="T2">
        <v>264969</v>
      </c>
      <c r="U2">
        <v>320069</v>
      </c>
      <c r="V2">
        <v>257939</v>
      </c>
      <c r="W2">
        <v>62130</v>
      </c>
      <c r="X2">
        <v>241786</v>
      </c>
      <c r="Y2">
        <v>36050</v>
      </c>
      <c r="Z2">
        <v>26080</v>
      </c>
      <c r="AA2">
        <v>16153</v>
      </c>
      <c r="AB2">
        <v>8968</v>
      </c>
      <c r="AC2">
        <v>9347</v>
      </c>
      <c r="AD2">
        <v>14320</v>
      </c>
      <c r="AE2">
        <v>11843</v>
      </c>
      <c r="AF2">
        <v>263831</v>
      </c>
      <c r="AG2">
        <v>11760</v>
      </c>
      <c r="AH2">
        <v>7206</v>
      </c>
      <c r="AI2">
        <v>1453</v>
      </c>
      <c r="AJ2">
        <v>9878</v>
      </c>
      <c r="AK2">
        <v>6773</v>
      </c>
      <c r="AL2">
        <v>4442</v>
      </c>
      <c r="AM2">
        <v>267015</v>
      </c>
      <c r="AN2">
        <v>9423</v>
      </c>
      <c r="AO2">
        <v>5487</v>
      </c>
      <c r="AP2">
        <v>3860</v>
      </c>
      <c r="AQ2">
        <v>2337</v>
      </c>
      <c r="AR2">
        <v>2195</v>
      </c>
      <c r="AS2">
        <v>2436</v>
      </c>
      <c r="AT2">
        <v>561</v>
      </c>
      <c r="AU2">
        <v>6288</v>
      </c>
      <c r="AV2">
        <v>6333</v>
      </c>
      <c r="AW2">
        <v>6459</v>
      </c>
      <c r="AX2">
        <v>1740</v>
      </c>
      <c r="AY2">
        <v>4766</v>
      </c>
      <c r="AZ2">
        <v>264968</v>
      </c>
      <c r="BA2">
        <v>3924</v>
      </c>
      <c r="BB2">
        <v>14140</v>
      </c>
      <c r="BC2">
        <v>5632</v>
      </c>
      <c r="BD2">
        <v>736</v>
      </c>
      <c r="BE2">
        <v>518</v>
      </c>
      <c r="BF2">
        <v>380</v>
      </c>
      <c r="BG2">
        <v>314</v>
      </c>
      <c r="BH2">
        <v>873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6740520.3899999997</v>
      </c>
      <c r="BZ2">
        <v>3355505.73</v>
      </c>
      <c r="CA2">
        <v>2803829.96</v>
      </c>
      <c r="CB2">
        <v>3012995.58</v>
      </c>
      <c r="CC2">
        <v>0</v>
      </c>
      <c r="CD2">
        <v>4491997.1500000004</v>
      </c>
      <c r="CE2">
        <v>3786826.85</v>
      </c>
      <c r="CF2">
        <v>2813452.88</v>
      </c>
      <c r="CG2">
        <v>2623391.85</v>
      </c>
      <c r="CH2">
        <v>80820799.840000004</v>
      </c>
      <c r="CI2">
        <v>1352157</v>
      </c>
      <c r="CJ2">
        <v>1</v>
      </c>
      <c r="CK2" t="s">
        <v>89</v>
      </c>
    </row>
    <row r="3" spans="1:92" hidden="1" x14ac:dyDescent="0.55000000000000004">
      <c r="A3">
        <v>2</v>
      </c>
      <c r="B3">
        <v>2014</v>
      </c>
      <c r="C3" t="s">
        <v>88</v>
      </c>
      <c r="D3">
        <v>320673</v>
      </c>
      <c r="E3">
        <v>26174282.52</v>
      </c>
      <c r="F3">
        <v>7745897.2599999998</v>
      </c>
      <c r="G3">
        <v>6437708.7699999996</v>
      </c>
      <c r="H3">
        <v>5818855.0199999996</v>
      </c>
      <c r="I3">
        <v>1874641.8</v>
      </c>
      <c r="J3">
        <v>461347</v>
      </c>
      <c r="K3">
        <v>131028</v>
      </c>
      <c r="L3">
        <v>89558</v>
      </c>
      <c r="M3">
        <v>86127</v>
      </c>
      <c r="N3">
        <v>26846</v>
      </c>
      <c r="O3">
        <v>0</v>
      </c>
      <c r="P3">
        <v>0</v>
      </c>
      <c r="Q3">
        <v>6419</v>
      </c>
      <c r="R3">
        <v>7150</v>
      </c>
      <c r="S3">
        <v>4741</v>
      </c>
      <c r="T3">
        <v>285324</v>
      </c>
      <c r="U3">
        <v>320673</v>
      </c>
      <c r="V3">
        <v>272006</v>
      </c>
      <c r="W3">
        <v>48667</v>
      </c>
      <c r="X3">
        <v>256220</v>
      </c>
      <c r="Y3">
        <v>32928</v>
      </c>
      <c r="Z3">
        <v>15739</v>
      </c>
      <c r="AA3">
        <v>15786</v>
      </c>
      <c r="AB3">
        <v>8220</v>
      </c>
      <c r="AC3">
        <v>8109</v>
      </c>
      <c r="AD3">
        <v>7961</v>
      </c>
      <c r="AE3">
        <v>11850</v>
      </c>
      <c r="AF3">
        <v>276755</v>
      </c>
      <c r="AG3">
        <v>7778</v>
      </c>
      <c r="AH3">
        <v>2699</v>
      </c>
      <c r="AI3">
        <v>582</v>
      </c>
      <c r="AJ3">
        <v>3220</v>
      </c>
      <c r="AK3">
        <v>7307</v>
      </c>
      <c r="AL3">
        <v>4741</v>
      </c>
      <c r="AM3">
        <v>285324</v>
      </c>
      <c r="AN3">
        <v>7150</v>
      </c>
      <c r="AO3">
        <v>6419</v>
      </c>
      <c r="AP3">
        <v>1690</v>
      </c>
      <c r="AQ3">
        <v>628</v>
      </c>
      <c r="AR3">
        <v>913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3589978.21</v>
      </c>
      <c r="BZ3">
        <v>2040239.8</v>
      </c>
      <c r="CA3">
        <v>1569322.23</v>
      </c>
      <c r="CB3">
        <v>294075.67</v>
      </c>
      <c r="CC3">
        <v>0</v>
      </c>
      <c r="CD3">
        <v>2633662.15</v>
      </c>
      <c r="CE3">
        <v>1618257.48</v>
      </c>
      <c r="CF3">
        <v>1510965.57</v>
      </c>
      <c r="CG3">
        <v>2001740.67</v>
      </c>
      <c r="CH3">
        <v>46176743.57</v>
      </c>
      <c r="CI3">
        <v>768060</v>
      </c>
      <c r="CJ3">
        <v>1</v>
      </c>
      <c r="CK3" t="s">
        <v>89</v>
      </c>
    </row>
    <row r="4" spans="1:92" hidden="1" x14ac:dyDescent="0.55000000000000004">
      <c r="A4">
        <v>3</v>
      </c>
      <c r="B4">
        <v>2015</v>
      </c>
      <c r="C4" t="s">
        <v>88</v>
      </c>
      <c r="D4">
        <v>355137</v>
      </c>
      <c r="E4">
        <v>30146878.32</v>
      </c>
      <c r="F4">
        <v>8280549.8700000001</v>
      </c>
      <c r="G4">
        <v>7444145.6299999999</v>
      </c>
      <c r="H4">
        <v>2329381.58</v>
      </c>
      <c r="I4">
        <v>0</v>
      </c>
      <c r="J4">
        <v>468181</v>
      </c>
      <c r="K4">
        <v>112446</v>
      </c>
      <c r="L4">
        <v>98311</v>
      </c>
      <c r="M4">
        <v>29555</v>
      </c>
      <c r="N4">
        <v>0</v>
      </c>
      <c r="O4">
        <v>0</v>
      </c>
      <c r="P4">
        <v>14405</v>
      </c>
      <c r="Q4">
        <v>10726</v>
      </c>
      <c r="R4">
        <v>0</v>
      </c>
      <c r="S4">
        <v>0</v>
      </c>
      <c r="T4">
        <v>318022</v>
      </c>
      <c r="U4">
        <v>355137</v>
      </c>
      <c r="V4">
        <v>309059</v>
      </c>
      <c r="W4">
        <v>46078</v>
      </c>
      <c r="X4">
        <v>292539</v>
      </c>
      <c r="Y4">
        <v>30755</v>
      </c>
      <c r="Z4">
        <v>15323</v>
      </c>
      <c r="AA4">
        <v>16520</v>
      </c>
      <c r="AB4">
        <v>3535</v>
      </c>
      <c r="AC4">
        <v>3852</v>
      </c>
      <c r="AD4">
        <v>4597</v>
      </c>
      <c r="AE4">
        <v>14405</v>
      </c>
      <c r="AF4">
        <v>318022</v>
      </c>
      <c r="AG4">
        <v>10726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4010482.14</v>
      </c>
      <c r="BZ4">
        <v>2334629.0499999998</v>
      </c>
      <c r="CA4">
        <v>350603.84</v>
      </c>
      <c r="CB4">
        <v>0</v>
      </c>
      <c r="CC4">
        <v>0</v>
      </c>
      <c r="CD4">
        <v>2560692.2799999998</v>
      </c>
      <c r="CE4">
        <v>1665471.64</v>
      </c>
      <c r="CF4">
        <v>2580070.4900000002</v>
      </c>
      <c r="CG4">
        <v>0</v>
      </c>
      <c r="CH4">
        <v>45871573.82</v>
      </c>
      <c r="CI4">
        <v>678938</v>
      </c>
      <c r="CJ4">
        <v>1</v>
      </c>
      <c r="CK4" t="s">
        <v>89</v>
      </c>
    </row>
    <row r="5" spans="1:92" hidden="1" x14ac:dyDescent="0.55000000000000004">
      <c r="A5">
        <v>4</v>
      </c>
      <c r="B5">
        <v>2016</v>
      </c>
      <c r="C5" t="s">
        <v>88</v>
      </c>
      <c r="D5">
        <v>445598</v>
      </c>
      <c r="E5">
        <v>36530214.520000003</v>
      </c>
      <c r="F5">
        <v>10475760.27</v>
      </c>
      <c r="G5">
        <v>2885540.02</v>
      </c>
      <c r="H5">
        <v>0</v>
      </c>
      <c r="I5">
        <v>0</v>
      </c>
      <c r="J5">
        <v>602717</v>
      </c>
      <c r="K5">
        <v>177433</v>
      </c>
      <c r="L5">
        <v>46209</v>
      </c>
      <c r="M5">
        <v>0</v>
      </c>
      <c r="N5">
        <v>0</v>
      </c>
      <c r="O5">
        <v>380721</v>
      </c>
      <c r="P5">
        <v>46202</v>
      </c>
      <c r="Q5">
        <v>0</v>
      </c>
      <c r="R5">
        <v>0</v>
      </c>
      <c r="S5">
        <v>0</v>
      </c>
      <c r="T5">
        <v>0</v>
      </c>
      <c r="U5">
        <v>445598</v>
      </c>
      <c r="V5">
        <v>389060</v>
      </c>
      <c r="W5">
        <v>56538</v>
      </c>
      <c r="X5">
        <v>380721</v>
      </c>
      <c r="Y5">
        <v>46202</v>
      </c>
      <c r="Z5">
        <v>10335</v>
      </c>
      <c r="AA5">
        <v>8338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5086255.18</v>
      </c>
      <c r="BZ5">
        <v>491086.63</v>
      </c>
      <c r="CA5">
        <v>0</v>
      </c>
      <c r="CB5">
        <v>0</v>
      </c>
      <c r="CC5">
        <v>0</v>
      </c>
      <c r="CD5">
        <v>3301217.01</v>
      </c>
      <c r="CE5">
        <v>3056365.27</v>
      </c>
      <c r="CF5">
        <v>0</v>
      </c>
      <c r="CG5">
        <v>0</v>
      </c>
      <c r="CH5">
        <v>47005974.789999999</v>
      </c>
      <c r="CI5">
        <v>780150</v>
      </c>
      <c r="CJ5">
        <v>1</v>
      </c>
      <c r="CK5" t="s">
        <v>89</v>
      </c>
    </row>
    <row r="6" spans="1:92" hidden="1" x14ac:dyDescent="0.55000000000000004">
      <c r="A6">
        <v>5</v>
      </c>
      <c r="B6">
        <v>2017</v>
      </c>
      <c r="C6" t="s">
        <v>88</v>
      </c>
      <c r="D6">
        <v>434991</v>
      </c>
      <c r="E6">
        <v>37973770.479999997</v>
      </c>
      <c r="F6">
        <v>4549913.2</v>
      </c>
      <c r="G6">
        <v>0</v>
      </c>
      <c r="H6">
        <v>0</v>
      </c>
      <c r="I6">
        <v>0</v>
      </c>
      <c r="J6">
        <v>668558</v>
      </c>
      <c r="K6">
        <v>71604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434991</v>
      </c>
      <c r="V6">
        <v>405001</v>
      </c>
      <c r="W6">
        <v>29990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1531461.87</v>
      </c>
      <c r="BZ6">
        <v>0</v>
      </c>
      <c r="CA6">
        <v>0</v>
      </c>
      <c r="CB6">
        <v>0</v>
      </c>
      <c r="CC6">
        <v>0</v>
      </c>
      <c r="CD6">
        <v>3282574.7</v>
      </c>
      <c r="CE6">
        <v>0</v>
      </c>
      <c r="CF6">
        <v>0</v>
      </c>
      <c r="CG6">
        <v>0</v>
      </c>
      <c r="CH6">
        <v>37973770.479999997</v>
      </c>
      <c r="CI6">
        <v>668558</v>
      </c>
      <c r="CJ6">
        <v>1</v>
      </c>
      <c r="CK6" t="s">
        <v>89</v>
      </c>
    </row>
    <row r="7" spans="1:92" hidden="1" x14ac:dyDescent="0.55000000000000004">
      <c r="A7">
        <v>6</v>
      </c>
      <c r="B7">
        <v>2018</v>
      </c>
      <c r="C7" t="s">
        <v>88</v>
      </c>
      <c r="D7">
        <v>147945</v>
      </c>
      <c r="E7">
        <v>11275859.66</v>
      </c>
      <c r="F7">
        <v>0</v>
      </c>
      <c r="G7">
        <v>0</v>
      </c>
      <c r="H7">
        <v>0</v>
      </c>
      <c r="I7">
        <v>0</v>
      </c>
      <c r="J7">
        <v>208824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147945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 t="s">
        <v>89</v>
      </c>
    </row>
    <row r="8" spans="1:92" x14ac:dyDescent="0.55000000000000004">
      <c r="A8">
        <v>2</v>
      </c>
      <c r="B8">
        <v>2013</v>
      </c>
      <c r="C8" t="s">
        <v>90</v>
      </c>
      <c r="D8">
        <v>-257939</v>
      </c>
      <c r="E8">
        <v>-17392582.859999999</v>
      </c>
      <c r="F8">
        <v>0</v>
      </c>
      <c r="G8">
        <v>-1947492.89</v>
      </c>
      <c r="H8">
        <v>-1780321.28</v>
      </c>
      <c r="I8">
        <v>-1714900.24</v>
      </c>
      <c r="J8">
        <v>-327615</v>
      </c>
      <c r="K8">
        <v>0</v>
      </c>
      <c r="L8">
        <v>-25553</v>
      </c>
      <c r="M8">
        <v>-23609</v>
      </c>
      <c r="N8">
        <v>-27478</v>
      </c>
      <c r="O8">
        <v>-6459</v>
      </c>
      <c r="P8">
        <v>-1740</v>
      </c>
      <c r="Q8">
        <v>-2464</v>
      </c>
      <c r="R8">
        <v>-2231</v>
      </c>
      <c r="S8">
        <v>0</v>
      </c>
      <c r="T8">
        <v>-236615</v>
      </c>
      <c r="U8">
        <v>-257939</v>
      </c>
      <c r="V8">
        <v>-257939</v>
      </c>
      <c r="W8">
        <v>0</v>
      </c>
      <c r="X8">
        <v>-241786</v>
      </c>
      <c r="Y8">
        <v>0</v>
      </c>
      <c r="Z8">
        <v>0</v>
      </c>
      <c r="AA8">
        <v>-16153</v>
      </c>
      <c r="AB8">
        <v>-8968</v>
      </c>
      <c r="AC8">
        <v>-4310</v>
      </c>
      <c r="AD8">
        <v>0</v>
      </c>
      <c r="AE8">
        <v>-11843</v>
      </c>
      <c r="AF8">
        <v>-232818</v>
      </c>
      <c r="AG8">
        <v>0</v>
      </c>
      <c r="AH8">
        <v>-5010</v>
      </c>
      <c r="AI8">
        <v>-1453</v>
      </c>
      <c r="AJ8">
        <v>0</v>
      </c>
      <c r="AK8">
        <v>-6773</v>
      </c>
      <c r="AL8">
        <v>0</v>
      </c>
      <c r="AM8">
        <v>-238198</v>
      </c>
      <c r="AN8">
        <v>0</v>
      </c>
      <c r="AO8">
        <v>-2412</v>
      </c>
      <c r="AP8">
        <v>-1898</v>
      </c>
      <c r="AQ8">
        <v>0</v>
      </c>
      <c r="AR8">
        <v>-2195</v>
      </c>
      <c r="AS8">
        <v>-1583</v>
      </c>
      <c r="AT8">
        <v>0</v>
      </c>
      <c r="AU8">
        <v>-606</v>
      </c>
      <c r="AV8">
        <v>-4508</v>
      </c>
      <c r="AW8">
        <v>-6459</v>
      </c>
      <c r="AX8">
        <v>-1740</v>
      </c>
      <c r="AY8">
        <v>0</v>
      </c>
      <c r="AZ8">
        <v>-236614</v>
      </c>
      <c r="BA8">
        <v>0</v>
      </c>
      <c r="BB8">
        <v>-2231</v>
      </c>
      <c r="BC8">
        <v>-2464</v>
      </c>
      <c r="BD8">
        <v>-736</v>
      </c>
      <c r="BE8">
        <v>0</v>
      </c>
      <c r="BF8">
        <v>-181</v>
      </c>
      <c r="BG8">
        <v>-314</v>
      </c>
      <c r="BH8">
        <v>-502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-350873.68</v>
      </c>
      <c r="CB8">
        <v>-423888.44</v>
      </c>
      <c r="CC8">
        <v>0</v>
      </c>
      <c r="CD8">
        <v>0</v>
      </c>
      <c r="CE8">
        <v>0</v>
      </c>
      <c r="CF8">
        <v>-273660.43</v>
      </c>
      <c r="CG8">
        <v>-301464.63</v>
      </c>
      <c r="CH8">
        <v>-22835297.27</v>
      </c>
      <c r="CI8">
        <v>-404255</v>
      </c>
      <c r="CJ8">
        <v>-1</v>
      </c>
      <c r="CK8" t="s">
        <v>91</v>
      </c>
      <c r="CM8" s="7">
        <f>(Table1[[#This Row],[no_donors]])/$D$2</f>
        <v>-0.80588560591622427</v>
      </c>
      <c r="CN8" s="6">
        <f>CM8*-1</f>
        <v>0.80588560591622427</v>
      </c>
    </row>
    <row r="9" spans="1:92" x14ac:dyDescent="0.55000000000000004">
      <c r="A9">
        <v>3</v>
      </c>
      <c r="B9">
        <v>2013</v>
      </c>
      <c r="C9" t="s">
        <v>92</v>
      </c>
      <c r="D9">
        <v>62130</v>
      </c>
      <c r="E9">
        <v>13019180.74</v>
      </c>
      <c r="F9">
        <v>15267703.98</v>
      </c>
      <c r="G9">
        <v>10639814.5</v>
      </c>
      <c r="H9">
        <v>9617948.3699999992</v>
      </c>
      <c r="I9">
        <v>9440854.9800000004</v>
      </c>
      <c r="J9">
        <v>245452</v>
      </c>
      <c r="K9">
        <v>283622</v>
      </c>
      <c r="L9">
        <v>157873</v>
      </c>
      <c r="M9">
        <v>128586</v>
      </c>
      <c r="N9">
        <v>132369</v>
      </c>
      <c r="O9">
        <v>0</v>
      </c>
      <c r="P9">
        <v>0</v>
      </c>
      <c r="Q9">
        <v>3168</v>
      </c>
      <c r="R9">
        <v>11909</v>
      </c>
      <c r="S9">
        <v>4766</v>
      </c>
      <c r="T9">
        <v>28354</v>
      </c>
      <c r="U9">
        <v>62130</v>
      </c>
      <c r="V9">
        <v>0</v>
      </c>
      <c r="W9">
        <v>62130</v>
      </c>
      <c r="X9">
        <v>0</v>
      </c>
      <c r="Y9">
        <v>36050</v>
      </c>
      <c r="Z9">
        <v>26080</v>
      </c>
      <c r="AA9">
        <v>0</v>
      </c>
      <c r="AB9">
        <v>0</v>
      </c>
      <c r="AC9">
        <v>5037</v>
      </c>
      <c r="AD9">
        <v>14320</v>
      </c>
      <c r="AE9">
        <v>0</v>
      </c>
      <c r="AF9">
        <v>31013</v>
      </c>
      <c r="AG9">
        <v>11760</v>
      </c>
      <c r="AH9">
        <v>2196</v>
      </c>
      <c r="AI9">
        <v>0</v>
      </c>
      <c r="AJ9">
        <v>9878</v>
      </c>
      <c r="AK9">
        <v>0</v>
      </c>
      <c r="AL9">
        <v>4442</v>
      </c>
      <c r="AM9">
        <v>28817</v>
      </c>
      <c r="AN9">
        <v>9423</v>
      </c>
      <c r="AO9">
        <v>3075</v>
      </c>
      <c r="AP9">
        <v>1962</v>
      </c>
      <c r="AQ9">
        <v>2337</v>
      </c>
      <c r="AR9">
        <v>0</v>
      </c>
      <c r="AS9">
        <v>853</v>
      </c>
      <c r="AT9">
        <v>561</v>
      </c>
      <c r="AU9">
        <v>5682</v>
      </c>
      <c r="AV9">
        <v>1825</v>
      </c>
      <c r="AW9">
        <v>0</v>
      </c>
      <c r="AX9">
        <v>0</v>
      </c>
      <c r="AY9">
        <v>4766</v>
      </c>
      <c r="AZ9">
        <v>28354</v>
      </c>
      <c r="BA9">
        <v>3924</v>
      </c>
      <c r="BB9">
        <v>11909</v>
      </c>
      <c r="BC9">
        <v>3168</v>
      </c>
      <c r="BD9">
        <v>0</v>
      </c>
      <c r="BE9">
        <v>518</v>
      </c>
      <c r="BF9">
        <v>199</v>
      </c>
      <c r="BG9">
        <v>0</v>
      </c>
      <c r="BH9">
        <v>371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6740520.3899999997</v>
      </c>
      <c r="BZ9">
        <v>3355505.73</v>
      </c>
      <c r="CA9">
        <v>2452956.2799999998</v>
      </c>
      <c r="CB9">
        <v>2589107.14</v>
      </c>
      <c r="CC9">
        <v>0</v>
      </c>
      <c r="CD9">
        <v>4491997.1500000004</v>
      </c>
      <c r="CE9">
        <v>3786826.85</v>
      </c>
      <c r="CF9">
        <v>2539792.4500000002</v>
      </c>
      <c r="CG9">
        <v>2321927.2200000002</v>
      </c>
      <c r="CH9">
        <v>57985502.57</v>
      </c>
      <c r="CI9">
        <v>947902</v>
      </c>
      <c r="CJ9">
        <v>1</v>
      </c>
      <c r="CK9" t="s">
        <v>91</v>
      </c>
      <c r="CM9" s="7">
        <f>(Table1[[#This Row],[no_donors]])/$D$2</f>
        <v>0.19411439408377568</v>
      </c>
      <c r="CN9" s="6">
        <f>CM9</f>
        <v>0.19411439408377568</v>
      </c>
    </row>
    <row r="10" spans="1:92" hidden="1" x14ac:dyDescent="0.55000000000000004">
      <c r="A10">
        <v>4</v>
      </c>
      <c r="B10">
        <v>2014</v>
      </c>
      <c r="C10" t="s">
        <v>90</v>
      </c>
      <c r="D10">
        <v>-272006</v>
      </c>
      <c r="E10">
        <v>-19384701.32</v>
      </c>
      <c r="F10">
        <v>0</v>
      </c>
      <c r="G10">
        <v>-1720387.1</v>
      </c>
      <c r="H10">
        <v>-1606787.55</v>
      </c>
      <c r="I10">
        <v>-490863.7</v>
      </c>
      <c r="J10">
        <v>-338863</v>
      </c>
      <c r="K10">
        <v>0</v>
      </c>
      <c r="L10">
        <v>-24544</v>
      </c>
      <c r="M10">
        <v>-23842</v>
      </c>
      <c r="N10">
        <v>-7465</v>
      </c>
      <c r="O10">
        <v>0</v>
      </c>
      <c r="P10">
        <v>0</v>
      </c>
      <c r="Q10">
        <v>-3099</v>
      </c>
      <c r="R10">
        <v>0</v>
      </c>
      <c r="S10">
        <v>0</v>
      </c>
      <c r="T10">
        <v>-257366</v>
      </c>
      <c r="U10">
        <v>-272006</v>
      </c>
      <c r="V10">
        <v>-272006</v>
      </c>
      <c r="W10">
        <v>0</v>
      </c>
      <c r="X10">
        <v>-256220</v>
      </c>
      <c r="Y10">
        <v>0</v>
      </c>
      <c r="Z10">
        <v>0</v>
      </c>
      <c r="AA10">
        <v>-15786</v>
      </c>
      <c r="AB10">
        <v>-8220</v>
      </c>
      <c r="AC10">
        <v>-3936</v>
      </c>
      <c r="AD10">
        <v>0</v>
      </c>
      <c r="AE10">
        <v>-11850</v>
      </c>
      <c r="AF10">
        <v>-248000</v>
      </c>
      <c r="AG10">
        <v>0</v>
      </c>
      <c r="AH10">
        <v>-1902</v>
      </c>
      <c r="AI10">
        <v>-582</v>
      </c>
      <c r="AJ10">
        <v>0</v>
      </c>
      <c r="AK10">
        <v>-7307</v>
      </c>
      <c r="AL10">
        <v>0</v>
      </c>
      <c r="AM10">
        <v>-257366</v>
      </c>
      <c r="AN10">
        <v>0</v>
      </c>
      <c r="AO10">
        <v>-3099</v>
      </c>
      <c r="AP10">
        <v>-837</v>
      </c>
      <c r="AQ10">
        <v>0</v>
      </c>
      <c r="AR10">
        <v>-913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-346639.39</v>
      </c>
      <c r="CB10">
        <v>-71147.12</v>
      </c>
      <c r="CC10">
        <v>0</v>
      </c>
      <c r="CD10">
        <v>0</v>
      </c>
      <c r="CE10">
        <v>0</v>
      </c>
      <c r="CF10">
        <v>-253711.02</v>
      </c>
      <c r="CG10">
        <v>-281289.86</v>
      </c>
      <c r="CH10">
        <v>-22711875.969999999</v>
      </c>
      <c r="CI10">
        <v>-387249</v>
      </c>
      <c r="CJ10">
        <v>-1</v>
      </c>
      <c r="CK10" t="s">
        <v>91</v>
      </c>
      <c r="CM10" s="7">
        <f>(Table1[[#This Row],[no_donors]])/$D$2</f>
        <v>-0.84983550421940268</v>
      </c>
      <c r="CN10" s="6"/>
    </row>
    <row r="11" spans="1:92" hidden="1" x14ac:dyDescent="0.55000000000000004">
      <c r="A11">
        <v>5</v>
      </c>
      <c r="B11">
        <v>2014</v>
      </c>
      <c r="C11" t="s">
        <v>92</v>
      </c>
      <c r="D11">
        <v>48667</v>
      </c>
      <c r="E11">
        <v>6789581.2000000002</v>
      </c>
      <c r="F11">
        <v>7745897.2599999998</v>
      </c>
      <c r="G11">
        <v>4717321.67</v>
      </c>
      <c r="H11">
        <v>4212067.47</v>
      </c>
      <c r="I11">
        <v>1383778.1</v>
      </c>
      <c r="J11">
        <v>122484</v>
      </c>
      <c r="K11">
        <v>131028</v>
      </c>
      <c r="L11">
        <v>65014</v>
      </c>
      <c r="M11">
        <v>62285</v>
      </c>
      <c r="N11">
        <v>19381</v>
      </c>
      <c r="O11">
        <v>0</v>
      </c>
      <c r="P11">
        <v>0</v>
      </c>
      <c r="Q11">
        <v>3320</v>
      </c>
      <c r="R11">
        <v>7150</v>
      </c>
      <c r="S11">
        <v>4741</v>
      </c>
      <c r="T11">
        <v>27958</v>
      </c>
      <c r="U11">
        <v>48667</v>
      </c>
      <c r="V11">
        <v>0</v>
      </c>
      <c r="W11">
        <v>48667</v>
      </c>
      <c r="X11">
        <v>0</v>
      </c>
      <c r="Y11">
        <v>32928</v>
      </c>
      <c r="Z11">
        <v>15739</v>
      </c>
      <c r="AA11">
        <v>0</v>
      </c>
      <c r="AB11">
        <v>0</v>
      </c>
      <c r="AC11">
        <v>4173</v>
      </c>
      <c r="AD11">
        <v>7961</v>
      </c>
      <c r="AE11">
        <v>0</v>
      </c>
      <c r="AF11">
        <v>28755</v>
      </c>
      <c r="AG11">
        <v>7778</v>
      </c>
      <c r="AH11">
        <v>797</v>
      </c>
      <c r="AI11">
        <v>0</v>
      </c>
      <c r="AJ11">
        <v>3220</v>
      </c>
      <c r="AK11">
        <v>0</v>
      </c>
      <c r="AL11">
        <v>4741</v>
      </c>
      <c r="AM11">
        <v>27958</v>
      </c>
      <c r="AN11">
        <v>7150</v>
      </c>
      <c r="AO11">
        <v>3320</v>
      </c>
      <c r="AP11">
        <v>853</v>
      </c>
      <c r="AQ11">
        <v>628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3589978.21</v>
      </c>
      <c r="BZ11">
        <v>2040239.8</v>
      </c>
      <c r="CA11">
        <v>1222682.8400000001</v>
      </c>
      <c r="CB11">
        <v>222928.55</v>
      </c>
      <c r="CC11">
        <v>0</v>
      </c>
      <c r="CD11">
        <v>2633662.15</v>
      </c>
      <c r="CE11">
        <v>1618257.48</v>
      </c>
      <c r="CF11">
        <v>1257254.55</v>
      </c>
      <c r="CG11">
        <v>1720450.81</v>
      </c>
      <c r="CH11">
        <v>23464867.600000001</v>
      </c>
      <c r="CI11">
        <v>380811</v>
      </c>
      <c r="CJ11">
        <v>1</v>
      </c>
      <c r="CK11" t="s">
        <v>91</v>
      </c>
      <c r="CM11" s="7">
        <f>(Table1[[#This Row],[no_donors]])/$D$2</f>
        <v>0.15205158887614859</v>
      </c>
      <c r="CN11" s="6"/>
    </row>
    <row r="12" spans="1:92" hidden="1" x14ac:dyDescent="0.55000000000000004">
      <c r="A12">
        <v>6</v>
      </c>
      <c r="B12">
        <v>2015</v>
      </c>
      <c r="C12" t="s">
        <v>90</v>
      </c>
      <c r="D12">
        <v>-309059</v>
      </c>
      <c r="E12">
        <v>-23316118.309999999</v>
      </c>
      <c r="F12">
        <v>0</v>
      </c>
      <c r="G12">
        <v>-1835616.24</v>
      </c>
      <c r="H12">
        <v>-636792.63</v>
      </c>
      <c r="I12">
        <v>0</v>
      </c>
      <c r="J12">
        <v>-373394</v>
      </c>
      <c r="K12">
        <v>0</v>
      </c>
      <c r="L12">
        <v>-27714</v>
      </c>
      <c r="M12">
        <v>-9260</v>
      </c>
      <c r="N12">
        <v>0</v>
      </c>
      <c r="O12">
        <v>0</v>
      </c>
      <c r="P12">
        <v>-14405</v>
      </c>
      <c r="Q12">
        <v>0</v>
      </c>
      <c r="R12">
        <v>0</v>
      </c>
      <c r="S12">
        <v>0</v>
      </c>
      <c r="T12">
        <v>-289004</v>
      </c>
      <c r="U12">
        <v>-309059</v>
      </c>
      <c r="V12">
        <v>-309059</v>
      </c>
      <c r="W12">
        <v>0</v>
      </c>
      <c r="X12">
        <v>-292539</v>
      </c>
      <c r="Y12">
        <v>0</v>
      </c>
      <c r="Z12">
        <v>0</v>
      </c>
      <c r="AA12">
        <v>-16520</v>
      </c>
      <c r="AB12">
        <v>-3535</v>
      </c>
      <c r="AC12">
        <v>-2115</v>
      </c>
      <c r="AD12">
        <v>0</v>
      </c>
      <c r="AE12">
        <v>-14405</v>
      </c>
      <c r="AF12">
        <v>-289004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-90023.85</v>
      </c>
      <c r="CB12">
        <v>0</v>
      </c>
      <c r="CC12">
        <v>0</v>
      </c>
      <c r="CD12">
        <v>0</v>
      </c>
      <c r="CE12">
        <v>0</v>
      </c>
      <c r="CF12">
        <v>-218309.95</v>
      </c>
      <c r="CG12">
        <v>0</v>
      </c>
      <c r="CH12">
        <v>-25151734.550000001</v>
      </c>
      <c r="CI12">
        <v>-401108</v>
      </c>
      <c r="CJ12">
        <v>-1</v>
      </c>
      <c r="CK12" t="s">
        <v>91</v>
      </c>
      <c r="CM12" s="7">
        <f>(Table1[[#This Row],[no_donors]])/$D$2</f>
        <v>-0.96560116724831213</v>
      </c>
      <c r="CN12" s="6"/>
    </row>
    <row r="13" spans="1:92" hidden="1" x14ac:dyDescent="0.55000000000000004">
      <c r="A13">
        <v>7</v>
      </c>
      <c r="B13">
        <v>2015</v>
      </c>
      <c r="C13" t="s">
        <v>92</v>
      </c>
      <c r="D13">
        <v>46078</v>
      </c>
      <c r="E13">
        <v>6830760.0099999998</v>
      </c>
      <c r="F13">
        <v>8280549.8700000001</v>
      </c>
      <c r="G13">
        <v>5608529.3899999997</v>
      </c>
      <c r="H13">
        <v>1692588.95</v>
      </c>
      <c r="I13">
        <v>0</v>
      </c>
      <c r="J13">
        <v>94787</v>
      </c>
      <c r="K13">
        <v>112446</v>
      </c>
      <c r="L13">
        <v>70597</v>
      </c>
      <c r="M13">
        <v>20295</v>
      </c>
      <c r="N13">
        <v>0</v>
      </c>
      <c r="O13">
        <v>0</v>
      </c>
      <c r="P13">
        <v>0</v>
      </c>
      <c r="Q13">
        <v>10726</v>
      </c>
      <c r="R13">
        <v>0</v>
      </c>
      <c r="S13">
        <v>0</v>
      </c>
      <c r="T13">
        <v>29018</v>
      </c>
      <c r="U13">
        <v>46078</v>
      </c>
      <c r="V13">
        <v>0</v>
      </c>
      <c r="W13">
        <v>46078</v>
      </c>
      <c r="X13">
        <v>0</v>
      </c>
      <c r="Y13">
        <v>30755</v>
      </c>
      <c r="Z13">
        <v>15323</v>
      </c>
      <c r="AA13">
        <v>0</v>
      </c>
      <c r="AB13">
        <v>0</v>
      </c>
      <c r="AC13">
        <v>1737</v>
      </c>
      <c r="AD13">
        <v>4597</v>
      </c>
      <c r="AE13">
        <v>0</v>
      </c>
      <c r="AF13">
        <v>29018</v>
      </c>
      <c r="AG13">
        <v>10726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4010482.14</v>
      </c>
      <c r="BZ13">
        <v>2334629.0499999998</v>
      </c>
      <c r="CA13">
        <v>260579.99</v>
      </c>
      <c r="CB13">
        <v>0</v>
      </c>
      <c r="CC13">
        <v>0</v>
      </c>
      <c r="CD13">
        <v>2560692.2799999998</v>
      </c>
      <c r="CE13">
        <v>1665471.64</v>
      </c>
      <c r="CF13">
        <v>2361760.54</v>
      </c>
      <c r="CG13">
        <v>0</v>
      </c>
      <c r="CH13">
        <v>20719839.27</v>
      </c>
      <c r="CI13">
        <v>277830</v>
      </c>
      <c r="CJ13">
        <v>1</v>
      </c>
      <c r="CK13" t="s">
        <v>91</v>
      </c>
      <c r="CM13" s="7">
        <f>(Table1[[#This Row],[no_donors]])/$D$2</f>
        <v>0.14396270804107864</v>
      </c>
      <c r="CN13" s="6"/>
    </row>
    <row r="14" spans="1:92" hidden="1" x14ac:dyDescent="0.55000000000000004">
      <c r="A14">
        <v>8</v>
      </c>
      <c r="B14">
        <v>2016</v>
      </c>
      <c r="C14" t="s">
        <v>90</v>
      </c>
      <c r="D14">
        <v>-389060</v>
      </c>
      <c r="E14">
        <v>-27839492.420000002</v>
      </c>
      <c r="F14">
        <v>0</v>
      </c>
      <c r="G14">
        <v>-763568.62</v>
      </c>
      <c r="H14">
        <v>0</v>
      </c>
      <c r="I14">
        <v>0</v>
      </c>
      <c r="J14">
        <v>-472034</v>
      </c>
      <c r="K14">
        <v>0</v>
      </c>
      <c r="L14">
        <v>-12290</v>
      </c>
      <c r="M14">
        <v>0</v>
      </c>
      <c r="N14">
        <v>0</v>
      </c>
      <c r="O14">
        <v>-380721</v>
      </c>
      <c r="P14">
        <v>0</v>
      </c>
      <c r="Q14">
        <v>0</v>
      </c>
      <c r="R14">
        <v>0</v>
      </c>
      <c r="S14">
        <v>0</v>
      </c>
      <c r="T14">
        <v>0</v>
      </c>
      <c r="U14">
        <v>-389060</v>
      </c>
      <c r="V14">
        <v>-389060</v>
      </c>
      <c r="W14">
        <v>0</v>
      </c>
      <c r="X14">
        <v>-380721</v>
      </c>
      <c r="Y14">
        <v>0</v>
      </c>
      <c r="Z14">
        <v>0</v>
      </c>
      <c r="AA14">
        <v>-8338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-27839492.420000002</v>
      </c>
      <c r="CI14">
        <v>-472034</v>
      </c>
      <c r="CJ14">
        <v>-1</v>
      </c>
      <c r="CK14" t="s">
        <v>91</v>
      </c>
      <c r="CM14" s="7">
        <f>(Table1[[#This Row],[no_donors]])/$D$2</f>
        <v>-1.2155503969456587</v>
      </c>
      <c r="CN14" s="6"/>
    </row>
    <row r="15" spans="1:92" hidden="1" x14ac:dyDescent="0.55000000000000004">
      <c r="A15">
        <v>9</v>
      </c>
      <c r="B15">
        <v>2016</v>
      </c>
      <c r="C15" t="s">
        <v>92</v>
      </c>
      <c r="D15">
        <v>56538</v>
      </c>
      <c r="E15">
        <v>8690722.0999999996</v>
      </c>
      <c r="F15">
        <v>10475760.27</v>
      </c>
      <c r="G15">
        <v>2121971.4</v>
      </c>
      <c r="H15">
        <v>0</v>
      </c>
      <c r="I15">
        <v>0</v>
      </c>
      <c r="J15">
        <v>130683</v>
      </c>
      <c r="K15">
        <v>177433</v>
      </c>
      <c r="L15">
        <v>33919</v>
      </c>
      <c r="M15">
        <v>0</v>
      </c>
      <c r="N15">
        <v>0</v>
      </c>
      <c r="O15">
        <v>0</v>
      </c>
      <c r="P15">
        <v>46202</v>
      </c>
      <c r="Q15">
        <v>0</v>
      </c>
      <c r="R15">
        <v>0</v>
      </c>
      <c r="S15">
        <v>0</v>
      </c>
      <c r="T15">
        <v>0</v>
      </c>
      <c r="U15">
        <v>56538</v>
      </c>
      <c r="V15">
        <v>0</v>
      </c>
      <c r="W15">
        <v>56538</v>
      </c>
      <c r="X15">
        <v>0</v>
      </c>
      <c r="Y15">
        <v>46202</v>
      </c>
      <c r="Z15">
        <v>10335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5086255.18</v>
      </c>
      <c r="BZ15">
        <v>491086.63</v>
      </c>
      <c r="CA15">
        <v>0</v>
      </c>
      <c r="CB15">
        <v>0</v>
      </c>
      <c r="CC15">
        <v>0</v>
      </c>
      <c r="CD15">
        <v>3301217.01</v>
      </c>
      <c r="CE15">
        <v>3056365.27</v>
      </c>
      <c r="CF15">
        <v>0</v>
      </c>
      <c r="CG15">
        <v>0</v>
      </c>
      <c r="CH15">
        <v>19166482.370000001</v>
      </c>
      <c r="CI15">
        <v>308116</v>
      </c>
      <c r="CJ15">
        <v>1</v>
      </c>
      <c r="CK15" t="s">
        <v>91</v>
      </c>
      <c r="CM15" s="7">
        <f>(Table1[[#This Row],[no_donors]])/$D$2</f>
        <v>0.17664316131834074</v>
      </c>
      <c r="CN15" s="6"/>
    </row>
    <row r="16" spans="1:92" hidden="1" x14ac:dyDescent="0.55000000000000004">
      <c r="A16">
        <v>10</v>
      </c>
      <c r="B16">
        <v>2017</v>
      </c>
      <c r="C16" t="s">
        <v>90</v>
      </c>
      <c r="D16">
        <v>-405001</v>
      </c>
      <c r="E16">
        <v>-31672744.449999999</v>
      </c>
      <c r="F16">
        <v>0</v>
      </c>
      <c r="G16">
        <v>0</v>
      </c>
      <c r="H16">
        <v>0</v>
      </c>
      <c r="I16">
        <v>0</v>
      </c>
      <c r="J16">
        <v>-568125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-405001</v>
      </c>
      <c r="V16">
        <v>-405001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-31672744.449999999</v>
      </c>
      <c r="CI16">
        <v>-568125</v>
      </c>
      <c r="CJ16">
        <v>-1</v>
      </c>
      <c r="CK16" t="s">
        <v>91</v>
      </c>
      <c r="CM16" s="7">
        <f>(Table1[[#This Row],[no_donors]])/$D$2</f>
        <v>-1.2653552827671533</v>
      </c>
      <c r="CN16" s="6"/>
    </row>
    <row r="17" spans="1:92" hidden="1" x14ac:dyDescent="0.55000000000000004">
      <c r="A17">
        <v>11</v>
      </c>
      <c r="B17">
        <v>2017</v>
      </c>
      <c r="C17" t="s">
        <v>92</v>
      </c>
      <c r="D17">
        <v>29990</v>
      </c>
      <c r="E17">
        <v>6301026.0300000003</v>
      </c>
      <c r="F17">
        <v>4549913.2</v>
      </c>
      <c r="G17">
        <v>0</v>
      </c>
      <c r="H17">
        <v>0</v>
      </c>
      <c r="I17">
        <v>0</v>
      </c>
      <c r="J17">
        <v>100433</v>
      </c>
      <c r="K17">
        <v>71604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29990</v>
      </c>
      <c r="V17">
        <v>0</v>
      </c>
      <c r="W17">
        <v>29990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1531461.87</v>
      </c>
      <c r="BZ17">
        <v>0</v>
      </c>
      <c r="CA17">
        <v>0</v>
      </c>
      <c r="CB17">
        <v>0</v>
      </c>
      <c r="CC17">
        <v>0</v>
      </c>
      <c r="CD17">
        <v>3282574.7</v>
      </c>
      <c r="CE17">
        <v>0</v>
      </c>
      <c r="CF17">
        <v>0</v>
      </c>
      <c r="CG17">
        <v>0</v>
      </c>
      <c r="CH17">
        <v>6301026.0300000003</v>
      </c>
      <c r="CI17">
        <v>100433</v>
      </c>
      <c r="CJ17">
        <v>1</v>
      </c>
      <c r="CK17" t="s">
        <v>91</v>
      </c>
      <c r="CM17" s="7">
        <f>(Table1[[#This Row],[no_donors]])/$D$2</f>
        <v>9.3698546250964632E-2</v>
      </c>
      <c r="CN17" s="6"/>
    </row>
    <row r="18" spans="1:92" x14ac:dyDescent="0.55000000000000004">
      <c r="A18">
        <v>4</v>
      </c>
      <c r="B18">
        <v>2013</v>
      </c>
      <c r="C18" t="s">
        <v>93</v>
      </c>
      <c r="D18">
        <v>-241786</v>
      </c>
      <c r="E18">
        <v>-15094112</v>
      </c>
      <c r="F18">
        <v>0</v>
      </c>
      <c r="G18">
        <v>0</v>
      </c>
      <c r="H18">
        <v>-997826.97</v>
      </c>
      <c r="I18">
        <v>-989483.46</v>
      </c>
      <c r="J18">
        <v>-301657</v>
      </c>
      <c r="K18">
        <v>0</v>
      </c>
      <c r="L18">
        <v>0</v>
      </c>
      <c r="M18">
        <v>-13466</v>
      </c>
      <c r="N18">
        <v>-17698</v>
      </c>
      <c r="O18">
        <v>-6459</v>
      </c>
      <c r="P18">
        <v>-1740</v>
      </c>
      <c r="Q18">
        <v>0</v>
      </c>
      <c r="R18">
        <v>0</v>
      </c>
      <c r="S18">
        <v>0</v>
      </c>
      <c r="T18">
        <v>-226479</v>
      </c>
      <c r="U18">
        <v>-241786</v>
      </c>
      <c r="V18">
        <v>-241786</v>
      </c>
      <c r="W18">
        <v>0</v>
      </c>
      <c r="X18">
        <v>-241786</v>
      </c>
      <c r="Y18">
        <v>0</v>
      </c>
      <c r="Z18">
        <v>0</v>
      </c>
      <c r="AA18">
        <v>0</v>
      </c>
      <c r="AB18">
        <v>-8968</v>
      </c>
      <c r="AC18">
        <v>0</v>
      </c>
      <c r="AD18">
        <v>0</v>
      </c>
      <c r="AE18">
        <v>0</v>
      </c>
      <c r="AF18">
        <v>-232818</v>
      </c>
      <c r="AG18">
        <v>0</v>
      </c>
      <c r="AH18">
        <v>-5010</v>
      </c>
      <c r="AI18">
        <v>0</v>
      </c>
      <c r="AJ18">
        <v>0</v>
      </c>
      <c r="AK18">
        <v>-6773</v>
      </c>
      <c r="AL18">
        <v>0</v>
      </c>
      <c r="AM18">
        <v>-227808</v>
      </c>
      <c r="AN18">
        <v>0</v>
      </c>
      <c r="AO18">
        <v>0</v>
      </c>
      <c r="AP18">
        <v>0</v>
      </c>
      <c r="AQ18">
        <v>0</v>
      </c>
      <c r="AR18">
        <v>-2195</v>
      </c>
      <c r="AS18">
        <v>-1329</v>
      </c>
      <c r="AT18">
        <v>0</v>
      </c>
      <c r="AU18">
        <v>0</v>
      </c>
      <c r="AV18">
        <v>-4508</v>
      </c>
      <c r="AW18">
        <v>-6459</v>
      </c>
      <c r="AX18">
        <v>-1740</v>
      </c>
      <c r="AY18">
        <v>0</v>
      </c>
      <c r="AZ18">
        <v>-226478</v>
      </c>
      <c r="BA18">
        <v>0</v>
      </c>
      <c r="BB18">
        <v>0</v>
      </c>
      <c r="BC18">
        <v>0</v>
      </c>
      <c r="BD18">
        <v>-455</v>
      </c>
      <c r="BE18">
        <v>0</v>
      </c>
      <c r="BF18">
        <v>0</v>
      </c>
      <c r="BG18">
        <v>-314</v>
      </c>
      <c r="BH18">
        <v>-502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-211357.6</v>
      </c>
      <c r="CC18">
        <v>0</v>
      </c>
      <c r="CD18">
        <v>0</v>
      </c>
      <c r="CE18">
        <v>0</v>
      </c>
      <c r="CF18">
        <v>0</v>
      </c>
      <c r="CG18">
        <v>-140241.32</v>
      </c>
      <c r="CH18">
        <v>-17081422.43</v>
      </c>
      <c r="CI18">
        <v>-332821</v>
      </c>
      <c r="CJ18">
        <v>-1</v>
      </c>
      <c r="CK18" t="s">
        <v>94</v>
      </c>
      <c r="CM18" s="7">
        <f>(Table1[[#This Row],[no_donors]])/$D$2</f>
        <v>-0.75541836291549636</v>
      </c>
      <c r="CN18" s="6">
        <f>CM18*-1</f>
        <v>0.75541836291549636</v>
      </c>
    </row>
    <row r="19" spans="1:92" x14ac:dyDescent="0.55000000000000004">
      <c r="A19">
        <v>5</v>
      </c>
      <c r="B19">
        <v>2013</v>
      </c>
      <c r="C19" t="s">
        <v>95</v>
      </c>
      <c r="D19">
        <v>16153</v>
      </c>
      <c r="E19">
        <v>2298470.86</v>
      </c>
      <c r="F19">
        <v>0</v>
      </c>
      <c r="G19">
        <v>1947492.89</v>
      </c>
      <c r="H19">
        <v>782494.31</v>
      </c>
      <c r="I19">
        <v>725416.78</v>
      </c>
      <c r="J19">
        <v>25958</v>
      </c>
      <c r="K19">
        <v>0</v>
      </c>
      <c r="L19">
        <v>25553</v>
      </c>
      <c r="M19">
        <v>10143</v>
      </c>
      <c r="N19">
        <v>9780</v>
      </c>
      <c r="O19">
        <v>0</v>
      </c>
      <c r="P19">
        <v>0</v>
      </c>
      <c r="Q19">
        <v>2464</v>
      </c>
      <c r="R19">
        <v>2231</v>
      </c>
      <c r="S19">
        <v>0</v>
      </c>
      <c r="T19">
        <v>10136</v>
      </c>
      <c r="U19">
        <v>16153</v>
      </c>
      <c r="V19">
        <v>16153</v>
      </c>
      <c r="W19">
        <v>0</v>
      </c>
      <c r="X19">
        <v>0</v>
      </c>
      <c r="Y19">
        <v>0</v>
      </c>
      <c r="Z19">
        <v>0</v>
      </c>
      <c r="AA19">
        <v>16153</v>
      </c>
      <c r="AB19">
        <v>0</v>
      </c>
      <c r="AC19">
        <v>4310</v>
      </c>
      <c r="AD19">
        <v>0</v>
      </c>
      <c r="AE19">
        <v>11843</v>
      </c>
      <c r="AF19">
        <v>0</v>
      </c>
      <c r="AG19">
        <v>0</v>
      </c>
      <c r="AH19">
        <v>0</v>
      </c>
      <c r="AI19">
        <v>1453</v>
      </c>
      <c r="AJ19">
        <v>0</v>
      </c>
      <c r="AK19">
        <v>0</v>
      </c>
      <c r="AL19">
        <v>0</v>
      </c>
      <c r="AM19">
        <v>10390</v>
      </c>
      <c r="AN19">
        <v>0</v>
      </c>
      <c r="AO19">
        <v>2412</v>
      </c>
      <c r="AP19">
        <v>1898</v>
      </c>
      <c r="AQ19">
        <v>0</v>
      </c>
      <c r="AR19">
        <v>0</v>
      </c>
      <c r="AS19">
        <v>254</v>
      </c>
      <c r="AT19">
        <v>0</v>
      </c>
      <c r="AU19">
        <v>606</v>
      </c>
      <c r="AV19">
        <v>0</v>
      </c>
      <c r="AW19">
        <v>0</v>
      </c>
      <c r="AX19">
        <v>0</v>
      </c>
      <c r="AY19">
        <v>0</v>
      </c>
      <c r="AZ19">
        <v>10136</v>
      </c>
      <c r="BA19">
        <v>0</v>
      </c>
      <c r="BB19">
        <v>2231</v>
      </c>
      <c r="BC19">
        <v>2464</v>
      </c>
      <c r="BD19">
        <v>281</v>
      </c>
      <c r="BE19">
        <v>0</v>
      </c>
      <c r="BF19">
        <v>181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350873.68</v>
      </c>
      <c r="CB19">
        <v>212530.84</v>
      </c>
      <c r="CC19">
        <v>0</v>
      </c>
      <c r="CD19">
        <v>0</v>
      </c>
      <c r="CE19">
        <v>0</v>
      </c>
      <c r="CF19">
        <v>273660.43</v>
      </c>
      <c r="CG19">
        <v>161223.31</v>
      </c>
      <c r="CH19">
        <v>5753874.8399999999</v>
      </c>
      <c r="CI19">
        <v>71434</v>
      </c>
      <c r="CJ19">
        <v>1</v>
      </c>
      <c r="CK19" t="s">
        <v>94</v>
      </c>
      <c r="CM19" s="7">
        <f>(Table1[[#This Row],[no_donors]])/$D$2</f>
        <v>5.0467243000727968E-2</v>
      </c>
      <c r="CN19" s="6">
        <f>CM19</f>
        <v>5.0467243000727968E-2</v>
      </c>
    </row>
    <row r="20" spans="1:92" x14ac:dyDescent="0.55000000000000004">
      <c r="A20">
        <v>6</v>
      </c>
      <c r="B20">
        <v>2013</v>
      </c>
      <c r="C20" t="s">
        <v>96</v>
      </c>
      <c r="D20">
        <v>-36050</v>
      </c>
      <c r="E20">
        <v>-4674020.9000000004</v>
      </c>
      <c r="F20">
        <v>-4196568.3600000003</v>
      </c>
      <c r="G20">
        <v>0</v>
      </c>
      <c r="H20">
        <v>-819233.14</v>
      </c>
      <c r="I20">
        <v>-759271.75</v>
      </c>
      <c r="J20">
        <v>-83229</v>
      </c>
      <c r="K20">
        <v>-68162</v>
      </c>
      <c r="L20">
        <v>0</v>
      </c>
      <c r="M20">
        <v>-9935</v>
      </c>
      <c r="N20">
        <v>-12335</v>
      </c>
      <c r="O20">
        <v>0</v>
      </c>
      <c r="P20">
        <v>0</v>
      </c>
      <c r="Q20">
        <v>-1392</v>
      </c>
      <c r="R20">
        <v>-2876</v>
      </c>
      <c r="S20">
        <v>0</v>
      </c>
      <c r="T20">
        <v>-28354</v>
      </c>
      <c r="U20">
        <v>-36050</v>
      </c>
      <c r="V20">
        <v>0</v>
      </c>
      <c r="W20">
        <v>-36050</v>
      </c>
      <c r="X20">
        <v>0</v>
      </c>
      <c r="Y20">
        <v>-36050</v>
      </c>
      <c r="Z20">
        <v>0</v>
      </c>
      <c r="AA20">
        <v>0</v>
      </c>
      <c r="AB20">
        <v>0</v>
      </c>
      <c r="AC20">
        <v>-5037</v>
      </c>
      <c r="AD20">
        <v>0</v>
      </c>
      <c r="AE20">
        <v>0</v>
      </c>
      <c r="AF20">
        <v>-31013</v>
      </c>
      <c r="AG20">
        <v>0</v>
      </c>
      <c r="AH20">
        <v>-2196</v>
      </c>
      <c r="AI20">
        <v>0</v>
      </c>
      <c r="AJ20">
        <v>0</v>
      </c>
      <c r="AK20">
        <v>0</v>
      </c>
      <c r="AL20">
        <v>0</v>
      </c>
      <c r="AM20">
        <v>-28817</v>
      </c>
      <c r="AN20">
        <v>0</v>
      </c>
      <c r="AO20">
        <v>-3075</v>
      </c>
      <c r="AP20">
        <v>-1962</v>
      </c>
      <c r="AQ20">
        <v>0</v>
      </c>
      <c r="AR20">
        <v>0</v>
      </c>
      <c r="AS20">
        <v>-463</v>
      </c>
      <c r="AT20">
        <v>0</v>
      </c>
      <c r="AU20">
        <v>-570</v>
      </c>
      <c r="AV20">
        <v>-1825</v>
      </c>
      <c r="AW20">
        <v>0</v>
      </c>
      <c r="AX20">
        <v>0</v>
      </c>
      <c r="AY20">
        <v>0</v>
      </c>
      <c r="AZ20">
        <v>-28354</v>
      </c>
      <c r="BA20">
        <v>0</v>
      </c>
      <c r="BB20">
        <v>-2876</v>
      </c>
      <c r="BC20">
        <v>-1392</v>
      </c>
      <c r="BD20">
        <v>0</v>
      </c>
      <c r="BE20">
        <v>0</v>
      </c>
      <c r="BF20">
        <v>-199</v>
      </c>
      <c r="BG20">
        <v>0</v>
      </c>
      <c r="BH20">
        <v>-371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-1753028.36</v>
      </c>
      <c r="BZ20">
        <v>0</v>
      </c>
      <c r="CA20">
        <v>0</v>
      </c>
      <c r="CB20">
        <v>-204404.59</v>
      </c>
      <c r="CC20">
        <v>0</v>
      </c>
      <c r="CD20">
        <v>-2230480.9</v>
      </c>
      <c r="CE20">
        <v>0</v>
      </c>
      <c r="CF20">
        <v>0</v>
      </c>
      <c r="CG20">
        <v>-179678.1</v>
      </c>
      <c r="CH20">
        <v>-10449094.15</v>
      </c>
      <c r="CI20">
        <v>-173661</v>
      </c>
      <c r="CJ20">
        <v>-1</v>
      </c>
      <c r="CK20" t="s">
        <v>94</v>
      </c>
      <c r="CM20" s="7">
        <f>(Table1[[#This Row],[no_donors]])/$D$2</f>
        <v>-0.11263196373282011</v>
      </c>
      <c r="CN20" s="6">
        <f>CM20*-1</f>
        <v>0.11263196373282011</v>
      </c>
    </row>
    <row r="21" spans="1:92" x14ac:dyDescent="0.55000000000000004">
      <c r="A21">
        <v>7</v>
      </c>
      <c r="B21">
        <v>2013</v>
      </c>
      <c r="C21" t="s">
        <v>97</v>
      </c>
      <c r="D21">
        <v>26080</v>
      </c>
      <c r="E21">
        <v>8345159.8399999999</v>
      </c>
      <c r="F21">
        <v>11071135.619999999</v>
      </c>
      <c r="G21">
        <v>10639814.5</v>
      </c>
      <c r="H21">
        <v>8798715.2300000004</v>
      </c>
      <c r="I21">
        <v>8681583.2300000004</v>
      </c>
      <c r="J21">
        <v>162223</v>
      </c>
      <c r="K21">
        <v>215460</v>
      </c>
      <c r="L21">
        <v>157873</v>
      </c>
      <c r="M21">
        <v>118651</v>
      </c>
      <c r="N21">
        <v>120034</v>
      </c>
      <c r="O21">
        <v>0</v>
      </c>
      <c r="P21">
        <v>0</v>
      </c>
      <c r="Q21">
        <v>1776</v>
      </c>
      <c r="R21">
        <v>9033</v>
      </c>
      <c r="S21">
        <v>4766</v>
      </c>
      <c r="T21">
        <v>0</v>
      </c>
      <c r="U21">
        <v>26080</v>
      </c>
      <c r="V21">
        <v>0</v>
      </c>
      <c r="W21">
        <v>26080</v>
      </c>
      <c r="X21">
        <v>0</v>
      </c>
      <c r="Y21">
        <v>0</v>
      </c>
      <c r="Z21">
        <v>26080</v>
      </c>
      <c r="AA21">
        <v>0</v>
      </c>
      <c r="AB21">
        <v>0</v>
      </c>
      <c r="AC21">
        <v>0</v>
      </c>
      <c r="AD21">
        <v>14320</v>
      </c>
      <c r="AE21">
        <v>0</v>
      </c>
      <c r="AF21">
        <v>0</v>
      </c>
      <c r="AG21">
        <v>11760</v>
      </c>
      <c r="AH21">
        <v>0</v>
      </c>
      <c r="AI21">
        <v>0</v>
      </c>
      <c r="AJ21">
        <v>9878</v>
      </c>
      <c r="AK21">
        <v>0</v>
      </c>
      <c r="AL21">
        <v>4442</v>
      </c>
      <c r="AM21">
        <v>0</v>
      </c>
      <c r="AN21">
        <v>9423</v>
      </c>
      <c r="AO21">
        <v>0</v>
      </c>
      <c r="AP21">
        <v>0</v>
      </c>
      <c r="AQ21">
        <v>2337</v>
      </c>
      <c r="AR21">
        <v>0</v>
      </c>
      <c r="AS21">
        <v>390</v>
      </c>
      <c r="AT21">
        <v>561</v>
      </c>
      <c r="AU21">
        <v>5112</v>
      </c>
      <c r="AV21">
        <v>0</v>
      </c>
      <c r="AW21">
        <v>0</v>
      </c>
      <c r="AX21">
        <v>0</v>
      </c>
      <c r="AY21">
        <v>4766</v>
      </c>
      <c r="AZ21">
        <v>0</v>
      </c>
      <c r="BA21">
        <v>3924</v>
      </c>
      <c r="BB21">
        <v>9033</v>
      </c>
      <c r="BC21">
        <v>1776</v>
      </c>
      <c r="BD21">
        <v>0</v>
      </c>
      <c r="BE21">
        <v>518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4987492.03</v>
      </c>
      <c r="BZ21">
        <v>3355505.73</v>
      </c>
      <c r="CA21">
        <v>2452956.2799999998</v>
      </c>
      <c r="CB21">
        <v>2384702.5499999998</v>
      </c>
      <c r="CC21">
        <v>0</v>
      </c>
      <c r="CD21">
        <v>2261516.25</v>
      </c>
      <c r="CE21">
        <v>3786826.85</v>
      </c>
      <c r="CF21">
        <v>2539792.4500000002</v>
      </c>
      <c r="CG21">
        <v>2142249.12</v>
      </c>
      <c r="CH21">
        <v>47536408.420000002</v>
      </c>
      <c r="CI21">
        <v>774241</v>
      </c>
      <c r="CJ21">
        <v>1</v>
      </c>
      <c r="CK21" t="s">
        <v>94</v>
      </c>
      <c r="CM21" s="7">
        <f>(Table1[[#This Row],[no_donors]])/$D$2</f>
        <v>8.1482430350955579E-2</v>
      </c>
      <c r="CN21" s="6">
        <f>CM21</f>
        <v>8.1482430350955579E-2</v>
      </c>
    </row>
    <row r="22" spans="1:92" hidden="1" x14ac:dyDescent="0.55000000000000004">
      <c r="A22">
        <v>8</v>
      </c>
      <c r="B22">
        <v>2014</v>
      </c>
      <c r="C22" t="s">
        <v>93</v>
      </c>
      <c r="D22">
        <v>-256220</v>
      </c>
      <c r="E22">
        <v>-17873743.030000001</v>
      </c>
      <c r="F22">
        <v>0</v>
      </c>
      <c r="G22">
        <v>0</v>
      </c>
      <c r="H22">
        <v>-853320.27</v>
      </c>
      <c r="I22">
        <v>-277987.32</v>
      </c>
      <c r="J22">
        <v>-314052</v>
      </c>
      <c r="K22">
        <v>0</v>
      </c>
      <c r="L22">
        <v>0</v>
      </c>
      <c r="M22">
        <v>-13354</v>
      </c>
      <c r="N22">
        <v>-4560</v>
      </c>
      <c r="O22">
        <v>0</v>
      </c>
      <c r="P22">
        <v>0</v>
      </c>
      <c r="Q22">
        <v>0</v>
      </c>
      <c r="R22">
        <v>0</v>
      </c>
      <c r="S22">
        <v>0</v>
      </c>
      <c r="T22">
        <v>-246098</v>
      </c>
      <c r="U22">
        <v>-256220</v>
      </c>
      <c r="V22">
        <v>-256220</v>
      </c>
      <c r="W22">
        <v>0</v>
      </c>
      <c r="X22">
        <v>-256220</v>
      </c>
      <c r="Y22">
        <v>0</v>
      </c>
      <c r="Z22">
        <v>0</v>
      </c>
      <c r="AA22">
        <v>0</v>
      </c>
      <c r="AB22">
        <v>-8220</v>
      </c>
      <c r="AC22">
        <v>0</v>
      </c>
      <c r="AD22">
        <v>0</v>
      </c>
      <c r="AE22">
        <v>0</v>
      </c>
      <c r="AF22">
        <v>-248000</v>
      </c>
      <c r="AG22">
        <v>0</v>
      </c>
      <c r="AH22">
        <v>-1902</v>
      </c>
      <c r="AI22">
        <v>0</v>
      </c>
      <c r="AJ22">
        <v>0</v>
      </c>
      <c r="AK22">
        <v>-7307</v>
      </c>
      <c r="AL22">
        <v>0</v>
      </c>
      <c r="AM22">
        <v>-246098</v>
      </c>
      <c r="AN22">
        <v>0</v>
      </c>
      <c r="AO22">
        <v>0</v>
      </c>
      <c r="AP22">
        <v>0</v>
      </c>
      <c r="AQ22">
        <v>0</v>
      </c>
      <c r="AR22">
        <v>-913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-39165.29</v>
      </c>
      <c r="CC22">
        <v>0</v>
      </c>
      <c r="CD22">
        <v>0</v>
      </c>
      <c r="CE22">
        <v>0</v>
      </c>
      <c r="CF22">
        <v>0</v>
      </c>
      <c r="CG22">
        <v>-91916.98</v>
      </c>
      <c r="CH22">
        <v>-18727063.300000001</v>
      </c>
      <c r="CI22">
        <v>-327406</v>
      </c>
      <c r="CJ22">
        <v>-1</v>
      </c>
      <c r="CK22" t="s">
        <v>94</v>
      </c>
    </row>
    <row r="23" spans="1:92" hidden="1" x14ac:dyDescent="0.55000000000000004">
      <c r="A23">
        <v>9</v>
      </c>
      <c r="B23">
        <v>2014</v>
      </c>
      <c r="C23" t="s">
        <v>95</v>
      </c>
      <c r="D23">
        <v>15786</v>
      </c>
      <c r="E23">
        <v>1510958.29</v>
      </c>
      <c r="F23">
        <v>0</v>
      </c>
      <c r="G23">
        <v>1720387.1</v>
      </c>
      <c r="H23">
        <v>753467.28</v>
      </c>
      <c r="I23">
        <v>212876.38</v>
      </c>
      <c r="J23">
        <v>24811</v>
      </c>
      <c r="K23">
        <v>0</v>
      </c>
      <c r="L23">
        <v>24544</v>
      </c>
      <c r="M23">
        <v>10488</v>
      </c>
      <c r="N23">
        <v>2905</v>
      </c>
      <c r="O23">
        <v>0</v>
      </c>
      <c r="P23">
        <v>0</v>
      </c>
      <c r="Q23">
        <v>3099</v>
      </c>
      <c r="R23">
        <v>0</v>
      </c>
      <c r="S23">
        <v>0</v>
      </c>
      <c r="T23">
        <v>11268</v>
      </c>
      <c r="U23">
        <v>15786</v>
      </c>
      <c r="V23">
        <v>15786</v>
      </c>
      <c r="W23">
        <v>0</v>
      </c>
      <c r="X23">
        <v>0</v>
      </c>
      <c r="Y23">
        <v>0</v>
      </c>
      <c r="Z23">
        <v>0</v>
      </c>
      <c r="AA23">
        <v>15786</v>
      </c>
      <c r="AB23">
        <v>0</v>
      </c>
      <c r="AC23">
        <v>3936</v>
      </c>
      <c r="AD23">
        <v>0</v>
      </c>
      <c r="AE23">
        <v>11850</v>
      </c>
      <c r="AF23">
        <v>0</v>
      </c>
      <c r="AG23">
        <v>0</v>
      </c>
      <c r="AH23">
        <v>0</v>
      </c>
      <c r="AI23">
        <v>582</v>
      </c>
      <c r="AJ23">
        <v>0</v>
      </c>
      <c r="AK23">
        <v>0</v>
      </c>
      <c r="AL23">
        <v>0</v>
      </c>
      <c r="AM23">
        <v>11268</v>
      </c>
      <c r="AN23">
        <v>0</v>
      </c>
      <c r="AO23">
        <v>3099</v>
      </c>
      <c r="AP23">
        <v>837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346639.39</v>
      </c>
      <c r="CB23">
        <v>31981.83</v>
      </c>
      <c r="CC23">
        <v>0</v>
      </c>
      <c r="CD23">
        <v>0</v>
      </c>
      <c r="CE23">
        <v>0</v>
      </c>
      <c r="CF23">
        <v>253711.02</v>
      </c>
      <c r="CG23">
        <v>189372.88</v>
      </c>
      <c r="CH23">
        <v>3984812.67</v>
      </c>
      <c r="CI23">
        <v>59843</v>
      </c>
      <c r="CJ23">
        <v>1</v>
      </c>
      <c r="CK23" t="s">
        <v>94</v>
      </c>
    </row>
    <row r="24" spans="1:92" hidden="1" x14ac:dyDescent="0.55000000000000004">
      <c r="A24">
        <v>10</v>
      </c>
      <c r="B24">
        <v>2014</v>
      </c>
      <c r="C24" t="s">
        <v>96</v>
      </c>
      <c r="D24">
        <v>-32928</v>
      </c>
      <c r="E24">
        <v>-3633926.49</v>
      </c>
      <c r="F24">
        <v>-3450557.91</v>
      </c>
      <c r="G24">
        <v>0</v>
      </c>
      <c r="H24">
        <v>-610904.81999999995</v>
      </c>
      <c r="I24">
        <v>-206448.32</v>
      </c>
      <c r="J24">
        <v>-63085</v>
      </c>
      <c r="K24">
        <v>-55682</v>
      </c>
      <c r="L24">
        <v>0</v>
      </c>
      <c r="M24">
        <v>-8760</v>
      </c>
      <c r="N24">
        <v>-2954</v>
      </c>
      <c r="O24">
        <v>0</v>
      </c>
      <c r="P24">
        <v>0</v>
      </c>
      <c r="Q24">
        <v>-3320</v>
      </c>
      <c r="R24">
        <v>0</v>
      </c>
      <c r="S24">
        <v>0</v>
      </c>
      <c r="T24">
        <v>-27958</v>
      </c>
      <c r="U24">
        <v>-32928</v>
      </c>
      <c r="V24">
        <v>0</v>
      </c>
      <c r="W24">
        <v>-32928</v>
      </c>
      <c r="X24">
        <v>0</v>
      </c>
      <c r="Y24">
        <v>-32928</v>
      </c>
      <c r="Z24">
        <v>0</v>
      </c>
      <c r="AA24">
        <v>0</v>
      </c>
      <c r="AB24">
        <v>0</v>
      </c>
      <c r="AC24">
        <v>-4173</v>
      </c>
      <c r="AD24">
        <v>0</v>
      </c>
      <c r="AE24">
        <v>0</v>
      </c>
      <c r="AF24">
        <v>-28755</v>
      </c>
      <c r="AG24">
        <v>0</v>
      </c>
      <c r="AH24">
        <v>-797</v>
      </c>
      <c r="AI24">
        <v>0</v>
      </c>
      <c r="AJ24">
        <v>0</v>
      </c>
      <c r="AK24">
        <v>0</v>
      </c>
      <c r="AL24">
        <v>0</v>
      </c>
      <c r="AM24">
        <v>-27958</v>
      </c>
      <c r="AN24">
        <v>0</v>
      </c>
      <c r="AO24">
        <v>-3320</v>
      </c>
      <c r="AP24">
        <v>-853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-1410177.35</v>
      </c>
      <c r="BZ24">
        <v>0</v>
      </c>
      <c r="CA24">
        <v>0</v>
      </c>
      <c r="CB24">
        <v>-40818.83</v>
      </c>
      <c r="CC24">
        <v>0</v>
      </c>
      <c r="CD24">
        <v>-1593545.93</v>
      </c>
      <c r="CE24">
        <v>0</v>
      </c>
      <c r="CF24">
        <v>0</v>
      </c>
      <c r="CG24">
        <v>-101886.79</v>
      </c>
      <c r="CH24">
        <v>-7695389.2199999997</v>
      </c>
      <c r="CI24">
        <v>-127527</v>
      </c>
      <c r="CJ24">
        <v>-1</v>
      </c>
      <c r="CK24" t="s">
        <v>94</v>
      </c>
    </row>
    <row r="25" spans="1:92" hidden="1" x14ac:dyDescent="0.55000000000000004">
      <c r="A25">
        <v>11</v>
      </c>
      <c r="B25">
        <v>2014</v>
      </c>
      <c r="C25" t="s">
        <v>97</v>
      </c>
      <c r="D25">
        <v>15739</v>
      </c>
      <c r="E25">
        <v>3155654.71</v>
      </c>
      <c r="F25">
        <v>4295339.3499999996</v>
      </c>
      <c r="G25">
        <v>4717321.67</v>
      </c>
      <c r="H25">
        <v>3601162.65</v>
      </c>
      <c r="I25">
        <v>1177329.78</v>
      </c>
      <c r="J25">
        <v>59399</v>
      </c>
      <c r="K25">
        <v>75346</v>
      </c>
      <c r="L25">
        <v>65014</v>
      </c>
      <c r="M25">
        <v>53525</v>
      </c>
      <c r="N25">
        <v>16427</v>
      </c>
      <c r="O25">
        <v>0</v>
      </c>
      <c r="P25">
        <v>0</v>
      </c>
      <c r="Q25">
        <v>0</v>
      </c>
      <c r="R25">
        <v>7150</v>
      </c>
      <c r="S25">
        <v>4741</v>
      </c>
      <c r="T25">
        <v>0</v>
      </c>
      <c r="U25">
        <v>15739</v>
      </c>
      <c r="V25">
        <v>0</v>
      </c>
      <c r="W25">
        <v>15739</v>
      </c>
      <c r="X25">
        <v>0</v>
      </c>
      <c r="Y25">
        <v>0</v>
      </c>
      <c r="Z25">
        <v>15739</v>
      </c>
      <c r="AA25">
        <v>0</v>
      </c>
      <c r="AB25">
        <v>0</v>
      </c>
      <c r="AC25">
        <v>0</v>
      </c>
      <c r="AD25">
        <v>7961</v>
      </c>
      <c r="AE25">
        <v>0</v>
      </c>
      <c r="AF25">
        <v>0</v>
      </c>
      <c r="AG25">
        <v>7778</v>
      </c>
      <c r="AH25">
        <v>0</v>
      </c>
      <c r="AI25">
        <v>0</v>
      </c>
      <c r="AJ25">
        <v>3220</v>
      </c>
      <c r="AK25">
        <v>0</v>
      </c>
      <c r="AL25">
        <v>4741</v>
      </c>
      <c r="AM25">
        <v>0</v>
      </c>
      <c r="AN25">
        <v>7150</v>
      </c>
      <c r="AO25">
        <v>0</v>
      </c>
      <c r="AP25">
        <v>0</v>
      </c>
      <c r="AQ25">
        <v>628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2179800.86</v>
      </c>
      <c r="BZ25">
        <v>2040239.8</v>
      </c>
      <c r="CA25">
        <v>1222682.8400000001</v>
      </c>
      <c r="CB25">
        <v>182109.72</v>
      </c>
      <c r="CC25">
        <v>0</v>
      </c>
      <c r="CD25">
        <v>1040116.22</v>
      </c>
      <c r="CE25">
        <v>1618257.48</v>
      </c>
      <c r="CF25">
        <v>1257254.55</v>
      </c>
      <c r="CG25">
        <v>1618564.02</v>
      </c>
      <c r="CH25">
        <v>15769478.380000001</v>
      </c>
      <c r="CI25">
        <v>253284</v>
      </c>
      <c r="CJ25">
        <v>1</v>
      </c>
      <c r="CK25" t="s">
        <v>94</v>
      </c>
    </row>
    <row r="26" spans="1:92" hidden="1" x14ac:dyDescent="0.55000000000000004">
      <c r="A26">
        <v>12</v>
      </c>
      <c r="B26">
        <v>2015</v>
      </c>
      <c r="C26" t="s">
        <v>93</v>
      </c>
      <c r="D26">
        <v>-292539</v>
      </c>
      <c r="E26">
        <v>-21640929.780000001</v>
      </c>
      <c r="F26">
        <v>0</v>
      </c>
      <c r="G26">
        <v>0</v>
      </c>
      <c r="H26">
        <v>-347577.51</v>
      </c>
      <c r="I26">
        <v>0</v>
      </c>
      <c r="J26">
        <v>-348745</v>
      </c>
      <c r="K26">
        <v>0</v>
      </c>
      <c r="L26">
        <v>0</v>
      </c>
      <c r="M26">
        <v>-5127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-289004</v>
      </c>
      <c r="U26">
        <v>-292539</v>
      </c>
      <c r="V26">
        <v>-292539</v>
      </c>
      <c r="W26">
        <v>0</v>
      </c>
      <c r="X26">
        <v>-292539</v>
      </c>
      <c r="Y26">
        <v>0</v>
      </c>
      <c r="Z26">
        <v>0</v>
      </c>
      <c r="AA26">
        <v>0</v>
      </c>
      <c r="AB26">
        <v>-3535</v>
      </c>
      <c r="AC26">
        <v>0</v>
      </c>
      <c r="AD26">
        <v>0</v>
      </c>
      <c r="AE26">
        <v>0</v>
      </c>
      <c r="AF26">
        <v>-289004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-21640929.780000001</v>
      </c>
      <c r="CI26">
        <v>-348745</v>
      </c>
      <c r="CJ26">
        <v>-1</v>
      </c>
      <c r="CK26" t="s">
        <v>94</v>
      </c>
    </row>
    <row r="27" spans="1:92" hidden="1" x14ac:dyDescent="0.55000000000000004">
      <c r="A27">
        <v>13</v>
      </c>
      <c r="B27">
        <v>2015</v>
      </c>
      <c r="C27" t="s">
        <v>95</v>
      </c>
      <c r="D27">
        <v>16520</v>
      </c>
      <c r="E27">
        <v>1675188.53</v>
      </c>
      <c r="F27">
        <v>0</v>
      </c>
      <c r="G27">
        <v>1835616.24</v>
      </c>
      <c r="H27">
        <v>289215.12</v>
      </c>
      <c r="I27">
        <v>0</v>
      </c>
      <c r="J27">
        <v>24649</v>
      </c>
      <c r="K27">
        <v>0</v>
      </c>
      <c r="L27">
        <v>27714</v>
      </c>
      <c r="M27">
        <v>4133</v>
      </c>
      <c r="N27">
        <v>0</v>
      </c>
      <c r="O27">
        <v>0</v>
      </c>
      <c r="P27">
        <v>14405</v>
      </c>
      <c r="Q27">
        <v>0</v>
      </c>
      <c r="R27">
        <v>0</v>
      </c>
      <c r="S27">
        <v>0</v>
      </c>
      <c r="T27">
        <v>0</v>
      </c>
      <c r="U27">
        <v>16520</v>
      </c>
      <c r="V27">
        <v>16520</v>
      </c>
      <c r="W27">
        <v>0</v>
      </c>
      <c r="X27">
        <v>0</v>
      </c>
      <c r="Y27">
        <v>0</v>
      </c>
      <c r="Z27">
        <v>0</v>
      </c>
      <c r="AA27">
        <v>16520</v>
      </c>
      <c r="AB27">
        <v>0</v>
      </c>
      <c r="AC27">
        <v>2115</v>
      </c>
      <c r="AD27">
        <v>0</v>
      </c>
      <c r="AE27">
        <v>14405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90023.85</v>
      </c>
      <c r="CB27">
        <v>0</v>
      </c>
      <c r="CC27">
        <v>0</v>
      </c>
      <c r="CD27">
        <v>0</v>
      </c>
      <c r="CE27">
        <v>0</v>
      </c>
      <c r="CF27">
        <v>218309.95</v>
      </c>
      <c r="CG27">
        <v>0</v>
      </c>
      <c r="CH27">
        <v>3510804.77</v>
      </c>
      <c r="CI27">
        <v>52363</v>
      </c>
      <c r="CJ27">
        <v>1</v>
      </c>
      <c r="CK27" t="s">
        <v>94</v>
      </c>
    </row>
    <row r="28" spans="1:92" hidden="1" x14ac:dyDescent="0.55000000000000004">
      <c r="A28">
        <v>14</v>
      </c>
      <c r="B28">
        <v>2015</v>
      </c>
      <c r="C28" t="s">
        <v>96</v>
      </c>
      <c r="D28">
        <v>-30755</v>
      </c>
      <c r="E28">
        <v>-3358703.13</v>
      </c>
      <c r="F28">
        <v>-3341177.89</v>
      </c>
      <c r="G28">
        <v>0</v>
      </c>
      <c r="H28">
        <v>-169344.46</v>
      </c>
      <c r="I28">
        <v>0</v>
      </c>
      <c r="J28">
        <v>-49669</v>
      </c>
      <c r="K28">
        <v>-47329</v>
      </c>
      <c r="L28">
        <v>0</v>
      </c>
      <c r="M28">
        <v>-2665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-29018</v>
      </c>
      <c r="U28">
        <v>-30755</v>
      </c>
      <c r="V28">
        <v>0</v>
      </c>
      <c r="W28">
        <v>-30755</v>
      </c>
      <c r="X28">
        <v>0</v>
      </c>
      <c r="Y28">
        <v>-30755</v>
      </c>
      <c r="Z28">
        <v>0</v>
      </c>
      <c r="AA28">
        <v>0</v>
      </c>
      <c r="AB28">
        <v>0</v>
      </c>
      <c r="AC28">
        <v>-1737</v>
      </c>
      <c r="AD28">
        <v>0</v>
      </c>
      <c r="AE28">
        <v>0</v>
      </c>
      <c r="AF28">
        <v>-29018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-1377487.6</v>
      </c>
      <c r="BZ28">
        <v>0</v>
      </c>
      <c r="CA28">
        <v>0</v>
      </c>
      <c r="CB28">
        <v>0</v>
      </c>
      <c r="CC28">
        <v>0</v>
      </c>
      <c r="CD28">
        <v>-1395012.84</v>
      </c>
      <c r="CE28">
        <v>0</v>
      </c>
      <c r="CF28">
        <v>0</v>
      </c>
      <c r="CG28">
        <v>0</v>
      </c>
      <c r="CH28">
        <v>-6699881.0199999996</v>
      </c>
      <c r="CI28">
        <v>-96998</v>
      </c>
      <c r="CJ28">
        <v>-1</v>
      </c>
      <c r="CK28" t="s">
        <v>94</v>
      </c>
    </row>
    <row r="29" spans="1:92" hidden="1" x14ac:dyDescent="0.55000000000000004">
      <c r="A29">
        <v>15</v>
      </c>
      <c r="B29">
        <v>2015</v>
      </c>
      <c r="C29" t="s">
        <v>97</v>
      </c>
      <c r="D29">
        <v>15323</v>
      </c>
      <c r="E29">
        <v>3472056.88</v>
      </c>
      <c r="F29">
        <v>4939371.9800000004</v>
      </c>
      <c r="G29">
        <v>5608529.3899999997</v>
      </c>
      <c r="H29">
        <v>1523244.49</v>
      </c>
      <c r="I29">
        <v>0</v>
      </c>
      <c r="J29">
        <v>45118</v>
      </c>
      <c r="K29">
        <v>65117</v>
      </c>
      <c r="L29">
        <v>70597</v>
      </c>
      <c r="M29">
        <v>17630</v>
      </c>
      <c r="N29">
        <v>0</v>
      </c>
      <c r="O29">
        <v>0</v>
      </c>
      <c r="P29">
        <v>0</v>
      </c>
      <c r="Q29">
        <v>10726</v>
      </c>
      <c r="R29">
        <v>0</v>
      </c>
      <c r="S29">
        <v>0</v>
      </c>
      <c r="T29">
        <v>0</v>
      </c>
      <c r="U29">
        <v>15323</v>
      </c>
      <c r="V29">
        <v>0</v>
      </c>
      <c r="W29">
        <v>15323</v>
      </c>
      <c r="X29">
        <v>0</v>
      </c>
      <c r="Y29">
        <v>0</v>
      </c>
      <c r="Z29">
        <v>15323</v>
      </c>
      <c r="AA29">
        <v>0</v>
      </c>
      <c r="AB29">
        <v>0</v>
      </c>
      <c r="AC29">
        <v>0</v>
      </c>
      <c r="AD29">
        <v>4597</v>
      </c>
      <c r="AE29">
        <v>0</v>
      </c>
      <c r="AF29">
        <v>0</v>
      </c>
      <c r="AG29">
        <v>10726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2632994.54</v>
      </c>
      <c r="BZ29">
        <v>2334629.0499999998</v>
      </c>
      <c r="CA29">
        <v>260579.99</v>
      </c>
      <c r="CB29">
        <v>0</v>
      </c>
      <c r="CC29">
        <v>0</v>
      </c>
      <c r="CD29">
        <v>1165679.44</v>
      </c>
      <c r="CE29">
        <v>1665471.64</v>
      </c>
      <c r="CF29">
        <v>2361760.54</v>
      </c>
      <c r="CG29">
        <v>0</v>
      </c>
      <c r="CH29">
        <v>14019958.25</v>
      </c>
      <c r="CI29">
        <v>180832</v>
      </c>
      <c r="CJ29">
        <v>1</v>
      </c>
      <c r="CK29" t="s">
        <v>94</v>
      </c>
    </row>
    <row r="30" spans="1:92" hidden="1" x14ac:dyDescent="0.55000000000000004">
      <c r="A30">
        <v>16</v>
      </c>
      <c r="B30">
        <v>2016</v>
      </c>
      <c r="C30" t="s">
        <v>93</v>
      </c>
      <c r="D30">
        <v>-380722</v>
      </c>
      <c r="E30">
        <v>-26978259.449999999</v>
      </c>
      <c r="F30">
        <v>0</v>
      </c>
      <c r="G30">
        <v>0</v>
      </c>
      <c r="H30">
        <v>0</v>
      </c>
      <c r="I30">
        <v>0</v>
      </c>
      <c r="J30">
        <v>-459121</v>
      </c>
      <c r="K30">
        <v>0</v>
      </c>
      <c r="L30">
        <v>0</v>
      </c>
      <c r="M30">
        <v>0</v>
      </c>
      <c r="N30">
        <v>0</v>
      </c>
      <c r="O30">
        <v>-380721</v>
      </c>
      <c r="P30">
        <v>0</v>
      </c>
      <c r="Q30">
        <v>0</v>
      </c>
      <c r="R30">
        <v>0</v>
      </c>
      <c r="S30">
        <v>0</v>
      </c>
      <c r="T30">
        <v>0</v>
      </c>
      <c r="U30">
        <v>-380722</v>
      </c>
      <c r="V30">
        <v>-380722</v>
      </c>
      <c r="W30">
        <v>0</v>
      </c>
      <c r="X30">
        <v>-380721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-26978259.449999999</v>
      </c>
      <c r="CI30">
        <v>-459121</v>
      </c>
      <c r="CJ30">
        <v>-1</v>
      </c>
      <c r="CK30" t="s">
        <v>94</v>
      </c>
    </row>
    <row r="31" spans="1:92" hidden="1" x14ac:dyDescent="0.55000000000000004">
      <c r="A31">
        <v>17</v>
      </c>
      <c r="B31">
        <v>2016</v>
      </c>
      <c r="C31" t="s">
        <v>95</v>
      </c>
      <c r="D31">
        <v>8338</v>
      </c>
      <c r="E31">
        <v>861232.97</v>
      </c>
      <c r="F31">
        <v>0</v>
      </c>
      <c r="G31">
        <v>763568.62</v>
      </c>
      <c r="H31">
        <v>0</v>
      </c>
      <c r="I31">
        <v>0</v>
      </c>
      <c r="J31">
        <v>12913</v>
      </c>
      <c r="K31">
        <v>0</v>
      </c>
      <c r="L31">
        <v>12290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8338</v>
      </c>
      <c r="V31">
        <v>8338</v>
      </c>
      <c r="W31">
        <v>0</v>
      </c>
      <c r="X31">
        <v>0</v>
      </c>
      <c r="Y31">
        <v>0</v>
      </c>
      <c r="Z31">
        <v>0</v>
      </c>
      <c r="AA31">
        <v>8338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861232.97</v>
      </c>
      <c r="CI31">
        <v>12913</v>
      </c>
      <c r="CJ31">
        <v>1</v>
      </c>
      <c r="CK31" t="s">
        <v>94</v>
      </c>
    </row>
    <row r="32" spans="1:92" hidden="1" x14ac:dyDescent="0.55000000000000004">
      <c r="A32">
        <v>18</v>
      </c>
      <c r="B32">
        <v>2016</v>
      </c>
      <c r="C32" t="s">
        <v>96</v>
      </c>
      <c r="D32">
        <v>-46203</v>
      </c>
      <c r="E32">
        <v>-5846153.5199999996</v>
      </c>
      <c r="F32">
        <v>-5788510.2300000004</v>
      </c>
      <c r="G32">
        <v>0</v>
      </c>
      <c r="H32">
        <v>0</v>
      </c>
      <c r="I32">
        <v>0</v>
      </c>
      <c r="J32">
        <v>-89232</v>
      </c>
      <c r="K32">
        <v>-89058</v>
      </c>
      <c r="L32">
        <v>0</v>
      </c>
      <c r="M32">
        <v>0</v>
      </c>
      <c r="N32">
        <v>0</v>
      </c>
      <c r="O32">
        <v>0</v>
      </c>
      <c r="P32">
        <v>-46202</v>
      </c>
      <c r="Q32">
        <v>0</v>
      </c>
      <c r="R32">
        <v>0</v>
      </c>
      <c r="S32">
        <v>0</v>
      </c>
      <c r="T32">
        <v>0</v>
      </c>
      <c r="U32">
        <v>-46203</v>
      </c>
      <c r="V32">
        <v>0</v>
      </c>
      <c r="W32">
        <v>-46203</v>
      </c>
      <c r="X32">
        <v>0</v>
      </c>
      <c r="Y32">
        <v>-46202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-2452275.84</v>
      </c>
      <c r="BZ32">
        <v>0</v>
      </c>
      <c r="CA32">
        <v>0</v>
      </c>
      <c r="CB32">
        <v>0</v>
      </c>
      <c r="CC32">
        <v>0</v>
      </c>
      <c r="CD32">
        <v>-2509919.13</v>
      </c>
      <c r="CE32">
        <v>0</v>
      </c>
      <c r="CF32">
        <v>0</v>
      </c>
      <c r="CG32">
        <v>0</v>
      </c>
      <c r="CH32">
        <v>-11634663.75</v>
      </c>
      <c r="CI32">
        <v>-178290</v>
      </c>
      <c r="CJ32">
        <v>-1</v>
      </c>
      <c r="CK32" t="s">
        <v>94</v>
      </c>
    </row>
    <row r="33" spans="1:89" hidden="1" x14ac:dyDescent="0.55000000000000004">
      <c r="A33">
        <v>19</v>
      </c>
      <c r="B33">
        <v>2016</v>
      </c>
      <c r="C33" t="s">
        <v>97</v>
      </c>
      <c r="D33">
        <v>10335</v>
      </c>
      <c r="E33">
        <v>2844568.58</v>
      </c>
      <c r="F33">
        <v>4687250.04</v>
      </c>
      <c r="G33">
        <v>2121971.4</v>
      </c>
      <c r="H33">
        <v>0</v>
      </c>
      <c r="I33">
        <v>0</v>
      </c>
      <c r="J33">
        <v>41451</v>
      </c>
      <c r="K33">
        <v>88375</v>
      </c>
      <c r="L33">
        <v>33919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10335</v>
      </c>
      <c r="V33">
        <v>0</v>
      </c>
      <c r="W33">
        <v>10335</v>
      </c>
      <c r="X33">
        <v>0</v>
      </c>
      <c r="Y33">
        <v>0</v>
      </c>
      <c r="Z33">
        <v>10335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2633979.34</v>
      </c>
      <c r="BZ33">
        <v>491086.63</v>
      </c>
      <c r="CA33">
        <v>0</v>
      </c>
      <c r="CB33">
        <v>0</v>
      </c>
      <c r="CC33">
        <v>0</v>
      </c>
      <c r="CD33">
        <v>791297.88</v>
      </c>
      <c r="CE33">
        <v>3056365.27</v>
      </c>
      <c r="CF33">
        <v>0</v>
      </c>
      <c r="CG33">
        <v>0</v>
      </c>
      <c r="CH33">
        <v>7531818.6200000001</v>
      </c>
      <c r="CI33">
        <v>129826</v>
      </c>
      <c r="CJ33">
        <v>1</v>
      </c>
      <c r="CK33" t="s">
        <v>94</v>
      </c>
    </row>
    <row r="34" spans="1:89" hidden="1" x14ac:dyDescent="0.55000000000000004">
      <c r="A34">
        <v>7</v>
      </c>
      <c r="B34">
        <v>2013</v>
      </c>
      <c r="C34" t="s">
        <v>98</v>
      </c>
      <c r="D34">
        <v>-232818</v>
      </c>
      <c r="E34">
        <v>-14328057.51</v>
      </c>
      <c r="F34">
        <v>0</v>
      </c>
      <c r="G34">
        <v>0</v>
      </c>
      <c r="H34">
        <v>0</v>
      </c>
      <c r="I34">
        <v>-532082.25</v>
      </c>
      <c r="J34">
        <v>-288534</v>
      </c>
      <c r="K34">
        <v>0</v>
      </c>
      <c r="L34">
        <v>0</v>
      </c>
      <c r="M34">
        <v>0</v>
      </c>
      <c r="N34">
        <v>-8113</v>
      </c>
      <c r="O34">
        <v>0</v>
      </c>
      <c r="P34">
        <v>0</v>
      </c>
      <c r="Q34">
        <v>0</v>
      </c>
      <c r="R34">
        <v>0</v>
      </c>
      <c r="S34">
        <v>0</v>
      </c>
      <c r="T34">
        <v>-226479</v>
      </c>
      <c r="U34">
        <v>-232818</v>
      </c>
      <c r="V34">
        <v>-232818</v>
      </c>
      <c r="W34">
        <v>0</v>
      </c>
      <c r="X34">
        <v>-232818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-232818</v>
      </c>
      <c r="AG34">
        <v>0</v>
      </c>
      <c r="AH34">
        <v>-5010</v>
      </c>
      <c r="AI34">
        <v>0</v>
      </c>
      <c r="AJ34">
        <v>0</v>
      </c>
      <c r="AK34">
        <v>0</v>
      </c>
      <c r="AL34">
        <v>0</v>
      </c>
      <c r="AM34">
        <v>-227808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-1329</v>
      </c>
      <c r="AT34">
        <v>0</v>
      </c>
      <c r="AU34">
        <v>0</v>
      </c>
      <c r="AV34">
        <v>-4508</v>
      </c>
      <c r="AW34">
        <v>0</v>
      </c>
      <c r="AX34">
        <v>0</v>
      </c>
      <c r="AY34">
        <v>0</v>
      </c>
      <c r="AZ34">
        <v>-226478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-502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-14860139.76</v>
      </c>
      <c r="CI34">
        <v>-296647</v>
      </c>
      <c r="CJ34">
        <v>-1</v>
      </c>
      <c r="CK34" t="s">
        <v>99</v>
      </c>
    </row>
    <row r="35" spans="1:89" hidden="1" x14ac:dyDescent="0.55000000000000004">
      <c r="A35">
        <v>8</v>
      </c>
      <c r="B35">
        <v>2013</v>
      </c>
      <c r="C35" t="s">
        <v>100</v>
      </c>
      <c r="D35">
        <v>8968</v>
      </c>
      <c r="E35">
        <v>766054.49</v>
      </c>
      <c r="F35">
        <v>0</v>
      </c>
      <c r="G35">
        <v>0</v>
      </c>
      <c r="H35">
        <v>997826.97</v>
      </c>
      <c r="I35">
        <v>457401.21</v>
      </c>
      <c r="J35">
        <v>13123</v>
      </c>
      <c r="K35">
        <v>0</v>
      </c>
      <c r="L35">
        <v>0</v>
      </c>
      <c r="M35">
        <v>13466</v>
      </c>
      <c r="N35">
        <v>9585</v>
      </c>
      <c r="O35">
        <v>6459</v>
      </c>
      <c r="P35">
        <v>1740</v>
      </c>
      <c r="Q35">
        <v>0</v>
      </c>
      <c r="R35">
        <v>0</v>
      </c>
      <c r="S35">
        <v>0</v>
      </c>
      <c r="T35">
        <v>0</v>
      </c>
      <c r="U35">
        <v>8968</v>
      </c>
      <c r="V35">
        <v>8968</v>
      </c>
      <c r="W35">
        <v>0</v>
      </c>
      <c r="X35">
        <v>8968</v>
      </c>
      <c r="Y35">
        <v>0</v>
      </c>
      <c r="Z35">
        <v>0</v>
      </c>
      <c r="AA35">
        <v>0</v>
      </c>
      <c r="AB35">
        <v>8968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6773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2195</v>
      </c>
      <c r="AS35">
        <v>0</v>
      </c>
      <c r="AT35">
        <v>0</v>
      </c>
      <c r="AU35">
        <v>0</v>
      </c>
      <c r="AV35">
        <v>0</v>
      </c>
      <c r="AW35">
        <v>6459</v>
      </c>
      <c r="AX35">
        <v>1740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455</v>
      </c>
      <c r="BE35">
        <v>0</v>
      </c>
      <c r="BF35">
        <v>0</v>
      </c>
      <c r="BG35">
        <v>314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211357.6</v>
      </c>
      <c r="CC35">
        <v>0</v>
      </c>
      <c r="CD35">
        <v>0</v>
      </c>
      <c r="CE35">
        <v>0</v>
      </c>
      <c r="CF35">
        <v>0</v>
      </c>
      <c r="CG35">
        <v>140241.32</v>
      </c>
      <c r="CH35">
        <v>2221282.67</v>
      </c>
      <c r="CI35">
        <v>36174</v>
      </c>
      <c r="CJ35">
        <v>1</v>
      </c>
      <c r="CK35" t="s">
        <v>99</v>
      </c>
    </row>
    <row r="36" spans="1:89" hidden="1" x14ac:dyDescent="0.55000000000000004">
      <c r="A36">
        <v>9</v>
      </c>
      <c r="B36">
        <v>2013</v>
      </c>
      <c r="C36" t="s">
        <v>101</v>
      </c>
      <c r="D36">
        <v>-11843</v>
      </c>
      <c r="E36">
        <v>-1778151.37</v>
      </c>
      <c r="F36">
        <v>0</v>
      </c>
      <c r="G36">
        <v>-1242211.83</v>
      </c>
      <c r="H36">
        <v>0</v>
      </c>
      <c r="I36">
        <v>-184624.84</v>
      </c>
      <c r="J36">
        <v>-18005</v>
      </c>
      <c r="K36">
        <v>0</v>
      </c>
      <c r="L36">
        <v>-16500</v>
      </c>
      <c r="M36">
        <v>0</v>
      </c>
      <c r="N36">
        <v>-2766</v>
      </c>
      <c r="O36">
        <v>0</v>
      </c>
      <c r="P36">
        <v>0</v>
      </c>
      <c r="Q36">
        <v>-1172</v>
      </c>
      <c r="R36">
        <v>0</v>
      </c>
      <c r="S36">
        <v>0</v>
      </c>
      <c r="T36">
        <v>-10136</v>
      </c>
      <c r="U36">
        <v>-11843</v>
      </c>
      <c r="V36">
        <v>-11843</v>
      </c>
      <c r="W36">
        <v>0</v>
      </c>
      <c r="X36">
        <v>0</v>
      </c>
      <c r="Y36">
        <v>0</v>
      </c>
      <c r="Z36">
        <v>0</v>
      </c>
      <c r="AA36">
        <v>-11843</v>
      </c>
      <c r="AB36">
        <v>0</v>
      </c>
      <c r="AC36">
        <v>0</v>
      </c>
      <c r="AD36">
        <v>0</v>
      </c>
      <c r="AE36">
        <v>-11843</v>
      </c>
      <c r="AF36">
        <v>0</v>
      </c>
      <c r="AG36">
        <v>0</v>
      </c>
      <c r="AH36">
        <v>0</v>
      </c>
      <c r="AI36">
        <v>-1453</v>
      </c>
      <c r="AJ36">
        <v>0</v>
      </c>
      <c r="AK36">
        <v>0</v>
      </c>
      <c r="AL36">
        <v>0</v>
      </c>
      <c r="AM36">
        <v>-10390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-254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-10136</v>
      </c>
      <c r="BA36">
        <v>0</v>
      </c>
      <c r="BB36">
        <v>0</v>
      </c>
      <c r="BC36">
        <v>-1172</v>
      </c>
      <c r="BD36">
        <v>-281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-3204988.04</v>
      </c>
      <c r="CI36">
        <v>-37271</v>
      </c>
      <c r="CJ36">
        <v>-1</v>
      </c>
      <c r="CK36" t="s">
        <v>99</v>
      </c>
    </row>
    <row r="37" spans="1:89" hidden="1" x14ac:dyDescent="0.55000000000000004">
      <c r="A37">
        <v>10</v>
      </c>
      <c r="B37">
        <v>2013</v>
      </c>
      <c r="C37" t="s">
        <v>102</v>
      </c>
      <c r="D37">
        <v>4310</v>
      </c>
      <c r="E37">
        <v>520319.49</v>
      </c>
      <c r="F37">
        <v>0</v>
      </c>
      <c r="G37">
        <v>705281.06</v>
      </c>
      <c r="H37">
        <v>782494.31</v>
      </c>
      <c r="I37">
        <v>540791.93999999994</v>
      </c>
      <c r="J37">
        <v>7953</v>
      </c>
      <c r="K37">
        <v>0</v>
      </c>
      <c r="L37">
        <v>9053</v>
      </c>
      <c r="M37">
        <v>10143</v>
      </c>
      <c r="N37">
        <v>7014</v>
      </c>
      <c r="O37">
        <v>0</v>
      </c>
      <c r="P37">
        <v>0</v>
      </c>
      <c r="Q37">
        <v>1292</v>
      </c>
      <c r="R37">
        <v>2231</v>
      </c>
      <c r="S37">
        <v>0</v>
      </c>
      <c r="T37">
        <v>0</v>
      </c>
      <c r="U37">
        <v>4310</v>
      </c>
      <c r="V37">
        <v>4310</v>
      </c>
      <c r="W37">
        <v>0</v>
      </c>
      <c r="X37">
        <v>0</v>
      </c>
      <c r="Y37">
        <v>0</v>
      </c>
      <c r="Z37">
        <v>0</v>
      </c>
      <c r="AA37">
        <v>4310</v>
      </c>
      <c r="AB37">
        <v>0</v>
      </c>
      <c r="AC37">
        <v>4310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2412</v>
      </c>
      <c r="AP37">
        <v>1898</v>
      </c>
      <c r="AQ37">
        <v>0</v>
      </c>
      <c r="AR37">
        <v>0</v>
      </c>
      <c r="AS37">
        <v>0</v>
      </c>
      <c r="AT37">
        <v>0</v>
      </c>
      <c r="AU37">
        <v>606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2231</v>
      </c>
      <c r="BC37">
        <v>1292</v>
      </c>
      <c r="BD37">
        <v>0</v>
      </c>
      <c r="BE37">
        <v>0</v>
      </c>
      <c r="BF37">
        <v>181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350873.68</v>
      </c>
      <c r="CB37">
        <v>212530.84</v>
      </c>
      <c r="CC37">
        <v>0</v>
      </c>
      <c r="CD37">
        <v>0</v>
      </c>
      <c r="CE37">
        <v>0</v>
      </c>
      <c r="CF37">
        <v>273660.43</v>
      </c>
      <c r="CG37">
        <v>161223.31</v>
      </c>
      <c r="CH37">
        <v>2548886.7999999998</v>
      </c>
      <c r="CI37">
        <v>34163</v>
      </c>
      <c r="CJ37">
        <v>1</v>
      </c>
      <c r="CK37" t="s">
        <v>99</v>
      </c>
    </row>
    <row r="38" spans="1:89" hidden="1" x14ac:dyDescent="0.55000000000000004">
      <c r="A38">
        <v>11</v>
      </c>
      <c r="B38">
        <v>2013</v>
      </c>
      <c r="C38" t="s">
        <v>103</v>
      </c>
      <c r="D38">
        <v>-31013</v>
      </c>
      <c r="E38">
        <v>-3934282.11</v>
      </c>
      <c r="F38">
        <v>-3381202.29</v>
      </c>
      <c r="G38">
        <v>0</v>
      </c>
      <c r="H38">
        <v>0</v>
      </c>
      <c r="I38">
        <v>-285465.61</v>
      </c>
      <c r="J38">
        <v>-71164</v>
      </c>
      <c r="K38">
        <v>-56487</v>
      </c>
      <c r="L38">
        <v>0</v>
      </c>
      <c r="M38">
        <v>0</v>
      </c>
      <c r="N38">
        <v>-4562</v>
      </c>
      <c r="O38">
        <v>0</v>
      </c>
      <c r="P38">
        <v>0</v>
      </c>
      <c r="Q38">
        <v>0</v>
      </c>
      <c r="R38">
        <v>0</v>
      </c>
      <c r="S38">
        <v>0</v>
      </c>
      <c r="T38">
        <v>-28354</v>
      </c>
      <c r="U38">
        <v>-31013</v>
      </c>
      <c r="V38">
        <v>0</v>
      </c>
      <c r="W38">
        <v>-31013</v>
      </c>
      <c r="X38">
        <v>0</v>
      </c>
      <c r="Y38">
        <v>-31013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-31013</v>
      </c>
      <c r="AG38">
        <v>0</v>
      </c>
      <c r="AH38">
        <v>-2196</v>
      </c>
      <c r="AI38">
        <v>0</v>
      </c>
      <c r="AJ38">
        <v>0</v>
      </c>
      <c r="AK38">
        <v>0</v>
      </c>
      <c r="AL38">
        <v>0</v>
      </c>
      <c r="AM38">
        <v>-28817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-463</v>
      </c>
      <c r="AT38">
        <v>0</v>
      </c>
      <c r="AU38">
        <v>0</v>
      </c>
      <c r="AV38">
        <v>-1825</v>
      </c>
      <c r="AW38">
        <v>0</v>
      </c>
      <c r="AX38">
        <v>0</v>
      </c>
      <c r="AY38">
        <v>0</v>
      </c>
      <c r="AZ38">
        <v>-28354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-371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-1386843.59</v>
      </c>
      <c r="BZ38">
        <v>0</v>
      </c>
      <c r="CA38">
        <v>0</v>
      </c>
      <c r="CB38">
        <v>0</v>
      </c>
      <c r="CC38">
        <v>0</v>
      </c>
      <c r="CD38">
        <v>-1939923.41</v>
      </c>
      <c r="CE38">
        <v>0</v>
      </c>
      <c r="CF38">
        <v>0</v>
      </c>
      <c r="CG38">
        <v>0</v>
      </c>
      <c r="CH38">
        <v>-7600950.0099999998</v>
      </c>
      <c r="CI38">
        <v>-132213</v>
      </c>
      <c r="CJ38">
        <v>-1</v>
      </c>
      <c r="CK38" t="s">
        <v>99</v>
      </c>
    </row>
    <row r="39" spans="1:89" hidden="1" x14ac:dyDescent="0.55000000000000004">
      <c r="A39">
        <v>12</v>
      </c>
      <c r="B39">
        <v>2013</v>
      </c>
      <c r="C39" t="s">
        <v>104</v>
      </c>
      <c r="D39">
        <v>5037</v>
      </c>
      <c r="E39">
        <v>739738.79</v>
      </c>
      <c r="F39">
        <v>815366.07</v>
      </c>
      <c r="G39">
        <v>0</v>
      </c>
      <c r="H39">
        <v>819233.14</v>
      </c>
      <c r="I39">
        <v>473806.14</v>
      </c>
      <c r="J39">
        <v>12065</v>
      </c>
      <c r="K39">
        <v>11675</v>
      </c>
      <c r="L39">
        <v>0</v>
      </c>
      <c r="M39">
        <v>9935</v>
      </c>
      <c r="N39">
        <v>7773</v>
      </c>
      <c r="O39">
        <v>0</v>
      </c>
      <c r="P39">
        <v>0</v>
      </c>
      <c r="Q39">
        <v>1392</v>
      </c>
      <c r="R39">
        <v>2876</v>
      </c>
      <c r="S39">
        <v>0</v>
      </c>
      <c r="T39">
        <v>0</v>
      </c>
      <c r="U39">
        <v>5037</v>
      </c>
      <c r="V39">
        <v>0</v>
      </c>
      <c r="W39">
        <v>5037</v>
      </c>
      <c r="X39">
        <v>0</v>
      </c>
      <c r="Y39">
        <v>5037</v>
      </c>
      <c r="Z39">
        <v>0</v>
      </c>
      <c r="AA39">
        <v>0</v>
      </c>
      <c r="AB39">
        <v>0</v>
      </c>
      <c r="AC39">
        <v>5037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3075</v>
      </c>
      <c r="AP39">
        <v>1962</v>
      </c>
      <c r="AQ39">
        <v>0</v>
      </c>
      <c r="AR39">
        <v>0</v>
      </c>
      <c r="AS39">
        <v>0</v>
      </c>
      <c r="AT39">
        <v>0</v>
      </c>
      <c r="AU39">
        <v>570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2876</v>
      </c>
      <c r="BC39">
        <v>1392</v>
      </c>
      <c r="BD39">
        <v>0</v>
      </c>
      <c r="BE39">
        <v>0</v>
      </c>
      <c r="BF39">
        <v>199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366184.77</v>
      </c>
      <c r="BZ39">
        <v>0</v>
      </c>
      <c r="CA39">
        <v>0</v>
      </c>
      <c r="CB39">
        <v>204404.59</v>
      </c>
      <c r="CC39">
        <v>0</v>
      </c>
      <c r="CD39">
        <v>290557.49</v>
      </c>
      <c r="CE39">
        <v>0</v>
      </c>
      <c r="CF39">
        <v>0</v>
      </c>
      <c r="CG39">
        <v>179678.1</v>
      </c>
      <c r="CH39">
        <v>2848144.14</v>
      </c>
      <c r="CI39">
        <v>41448</v>
      </c>
      <c r="CJ39">
        <v>1</v>
      </c>
      <c r="CK39" t="s">
        <v>99</v>
      </c>
    </row>
    <row r="40" spans="1:89" hidden="1" x14ac:dyDescent="0.55000000000000004">
      <c r="A40">
        <v>13</v>
      </c>
      <c r="B40">
        <v>2013</v>
      </c>
      <c r="C40" t="s">
        <v>105</v>
      </c>
      <c r="D40">
        <v>-11760</v>
      </c>
      <c r="E40">
        <v>-2011156.43</v>
      </c>
      <c r="F40">
        <v>-2182563.2599999998</v>
      </c>
      <c r="G40">
        <v>-1754263.1</v>
      </c>
      <c r="H40">
        <v>0</v>
      </c>
      <c r="I40">
        <v>-511597.68</v>
      </c>
      <c r="J40">
        <v>-37427</v>
      </c>
      <c r="K40">
        <v>-39751</v>
      </c>
      <c r="L40">
        <v>-26183</v>
      </c>
      <c r="M40">
        <v>0</v>
      </c>
      <c r="N40">
        <v>-6532</v>
      </c>
      <c r="O40">
        <v>0</v>
      </c>
      <c r="P40">
        <v>0</v>
      </c>
      <c r="Q40">
        <v>-1776</v>
      </c>
      <c r="R40">
        <v>-9033</v>
      </c>
      <c r="S40">
        <v>0</v>
      </c>
      <c r="T40">
        <v>0</v>
      </c>
      <c r="U40">
        <v>-11760</v>
      </c>
      <c r="V40">
        <v>0</v>
      </c>
      <c r="W40">
        <v>-11760</v>
      </c>
      <c r="X40">
        <v>0</v>
      </c>
      <c r="Y40">
        <v>0</v>
      </c>
      <c r="Z40">
        <v>-11760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-11760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-9423</v>
      </c>
      <c r="AO40">
        <v>0</v>
      </c>
      <c r="AP40">
        <v>0</v>
      </c>
      <c r="AQ40">
        <v>-2337</v>
      </c>
      <c r="AR40">
        <v>0</v>
      </c>
      <c r="AS40">
        <v>-390</v>
      </c>
      <c r="AT40">
        <v>-561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-9033</v>
      </c>
      <c r="BC40">
        <v>-1776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-989381.37</v>
      </c>
      <c r="BZ40">
        <v>-636413.30000000005</v>
      </c>
      <c r="CA40">
        <v>0</v>
      </c>
      <c r="CB40">
        <v>0</v>
      </c>
      <c r="CC40">
        <v>0</v>
      </c>
      <c r="CD40">
        <v>-817974.54</v>
      </c>
      <c r="CE40">
        <v>-1064713.46</v>
      </c>
      <c r="CF40">
        <v>0</v>
      </c>
      <c r="CG40">
        <v>0</v>
      </c>
      <c r="CH40">
        <v>-6459580.4699999997</v>
      </c>
      <c r="CI40">
        <v>-109893</v>
      </c>
      <c r="CJ40">
        <v>-1</v>
      </c>
      <c r="CK40" t="s">
        <v>99</v>
      </c>
    </row>
    <row r="41" spans="1:89" hidden="1" x14ac:dyDescent="0.55000000000000004">
      <c r="A41">
        <v>14</v>
      </c>
      <c r="B41">
        <v>2013</v>
      </c>
      <c r="C41" t="s">
        <v>106</v>
      </c>
      <c r="D41">
        <v>14320</v>
      </c>
      <c r="E41">
        <v>6334003.4100000001</v>
      </c>
      <c r="F41">
        <v>8888572.3599999994</v>
      </c>
      <c r="G41">
        <v>8885551.4000000004</v>
      </c>
      <c r="H41">
        <v>8798715.2300000004</v>
      </c>
      <c r="I41">
        <v>8169985.5499999998</v>
      </c>
      <c r="J41">
        <v>124796</v>
      </c>
      <c r="K41">
        <v>175709</v>
      </c>
      <c r="L41">
        <v>131690</v>
      </c>
      <c r="M41">
        <v>118651</v>
      </c>
      <c r="N41">
        <v>113502</v>
      </c>
      <c r="O41">
        <v>0</v>
      </c>
      <c r="P41">
        <v>0</v>
      </c>
      <c r="Q41">
        <v>0</v>
      </c>
      <c r="R41">
        <v>0</v>
      </c>
      <c r="S41">
        <v>4766</v>
      </c>
      <c r="T41">
        <v>0</v>
      </c>
      <c r="U41">
        <v>14320</v>
      </c>
      <c r="V41">
        <v>0</v>
      </c>
      <c r="W41">
        <v>14320</v>
      </c>
      <c r="X41">
        <v>0</v>
      </c>
      <c r="Y41">
        <v>0</v>
      </c>
      <c r="Z41">
        <v>14320</v>
      </c>
      <c r="AA41">
        <v>0</v>
      </c>
      <c r="AB41">
        <v>0</v>
      </c>
      <c r="AC41">
        <v>0</v>
      </c>
      <c r="AD41">
        <v>14320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9878</v>
      </c>
      <c r="AK41">
        <v>0</v>
      </c>
      <c r="AL41">
        <v>4442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5112</v>
      </c>
      <c r="AV41">
        <v>0</v>
      </c>
      <c r="AW41">
        <v>0</v>
      </c>
      <c r="AX41">
        <v>0</v>
      </c>
      <c r="AY41">
        <v>4766</v>
      </c>
      <c r="AZ41">
        <v>0</v>
      </c>
      <c r="BA41">
        <v>3924</v>
      </c>
      <c r="BB41">
        <v>0</v>
      </c>
      <c r="BC41">
        <v>0</v>
      </c>
      <c r="BD41">
        <v>0</v>
      </c>
      <c r="BE41">
        <v>518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3998110.66</v>
      </c>
      <c r="BZ41">
        <v>2719092.43</v>
      </c>
      <c r="CA41">
        <v>2452956.2799999998</v>
      </c>
      <c r="CB41">
        <v>2384702.5499999998</v>
      </c>
      <c r="CC41">
        <v>0</v>
      </c>
      <c r="CD41">
        <v>1443541.71</v>
      </c>
      <c r="CE41">
        <v>2722113.39</v>
      </c>
      <c r="CF41">
        <v>2539792.4500000002</v>
      </c>
      <c r="CG41">
        <v>2142249.12</v>
      </c>
      <c r="CH41">
        <v>41076827.950000003</v>
      </c>
      <c r="CI41">
        <v>664348</v>
      </c>
      <c r="CJ41">
        <v>1</v>
      </c>
      <c r="CK41" t="s">
        <v>99</v>
      </c>
    </row>
    <row r="42" spans="1:89" hidden="1" x14ac:dyDescent="0.55000000000000004">
      <c r="A42">
        <v>15</v>
      </c>
      <c r="B42">
        <v>2014</v>
      </c>
      <c r="C42" t="s">
        <v>98</v>
      </c>
      <c r="D42">
        <v>-248000</v>
      </c>
      <c r="E42">
        <v>-17141972.949999999</v>
      </c>
      <c r="F42">
        <v>0</v>
      </c>
      <c r="G42">
        <v>0</v>
      </c>
      <c r="H42">
        <v>0</v>
      </c>
      <c r="I42">
        <v>-158731.79</v>
      </c>
      <c r="J42">
        <v>-302025</v>
      </c>
      <c r="K42">
        <v>0</v>
      </c>
      <c r="L42">
        <v>0</v>
      </c>
      <c r="M42">
        <v>0</v>
      </c>
      <c r="N42">
        <v>-2592</v>
      </c>
      <c r="O42">
        <v>0</v>
      </c>
      <c r="P42">
        <v>0</v>
      </c>
      <c r="Q42">
        <v>0</v>
      </c>
      <c r="R42">
        <v>0</v>
      </c>
      <c r="S42">
        <v>0</v>
      </c>
      <c r="T42">
        <v>-246098</v>
      </c>
      <c r="U42">
        <v>-248000</v>
      </c>
      <c r="V42">
        <v>-248000</v>
      </c>
      <c r="W42">
        <v>0</v>
      </c>
      <c r="X42">
        <v>-248000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-248000</v>
      </c>
      <c r="AG42">
        <v>0</v>
      </c>
      <c r="AH42">
        <v>-1902</v>
      </c>
      <c r="AI42">
        <v>0</v>
      </c>
      <c r="AJ42">
        <v>0</v>
      </c>
      <c r="AK42">
        <v>0</v>
      </c>
      <c r="AL42">
        <v>0</v>
      </c>
      <c r="AM42">
        <v>-246098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-17141972.949999999</v>
      </c>
      <c r="CI42">
        <v>-302025</v>
      </c>
      <c r="CJ42">
        <v>-1</v>
      </c>
      <c r="CK42" t="s">
        <v>99</v>
      </c>
    </row>
    <row r="43" spans="1:89" hidden="1" x14ac:dyDescent="0.55000000000000004">
      <c r="A43">
        <v>16</v>
      </c>
      <c r="B43">
        <v>2014</v>
      </c>
      <c r="C43" t="s">
        <v>100</v>
      </c>
      <c r="D43">
        <v>8220</v>
      </c>
      <c r="E43">
        <v>731770.08</v>
      </c>
      <c r="F43">
        <v>0</v>
      </c>
      <c r="G43">
        <v>0</v>
      </c>
      <c r="H43">
        <v>853320.27</v>
      </c>
      <c r="I43">
        <v>119255.53</v>
      </c>
      <c r="J43">
        <v>12027</v>
      </c>
      <c r="K43">
        <v>0</v>
      </c>
      <c r="L43">
        <v>0</v>
      </c>
      <c r="M43">
        <v>13354</v>
      </c>
      <c r="N43">
        <v>1968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8220</v>
      </c>
      <c r="V43">
        <v>8220</v>
      </c>
      <c r="W43">
        <v>0</v>
      </c>
      <c r="X43">
        <v>8220</v>
      </c>
      <c r="Y43">
        <v>0</v>
      </c>
      <c r="Z43">
        <v>0</v>
      </c>
      <c r="AA43">
        <v>0</v>
      </c>
      <c r="AB43">
        <v>8220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7307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913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39165.29</v>
      </c>
      <c r="CC43">
        <v>0</v>
      </c>
      <c r="CD43">
        <v>0</v>
      </c>
      <c r="CE43">
        <v>0</v>
      </c>
      <c r="CF43">
        <v>0</v>
      </c>
      <c r="CG43">
        <v>91916.98</v>
      </c>
      <c r="CH43">
        <v>1585090.35</v>
      </c>
      <c r="CI43">
        <v>25381</v>
      </c>
      <c r="CJ43">
        <v>1</v>
      </c>
      <c r="CK43" t="s">
        <v>99</v>
      </c>
    </row>
    <row r="44" spans="1:89" hidden="1" x14ac:dyDescent="0.55000000000000004">
      <c r="A44">
        <v>17</v>
      </c>
      <c r="B44">
        <v>2014</v>
      </c>
      <c r="C44" t="s">
        <v>101</v>
      </c>
      <c r="D44">
        <v>-11850</v>
      </c>
      <c r="E44">
        <v>-1056218.21</v>
      </c>
      <c r="F44">
        <v>0</v>
      </c>
      <c r="G44">
        <v>-1059848.19</v>
      </c>
      <c r="H44">
        <v>0</v>
      </c>
      <c r="I44">
        <v>-60325.99</v>
      </c>
      <c r="J44">
        <v>-17533</v>
      </c>
      <c r="K44">
        <v>0</v>
      </c>
      <c r="L44">
        <v>-15903</v>
      </c>
      <c r="M44">
        <v>0</v>
      </c>
      <c r="N44">
        <v>-813</v>
      </c>
      <c r="O44">
        <v>0</v>
      </c>
      <c r="P44">
        <v>0</v>
      </c>
      <c r="Q44">
        <v>0</v>
      </c>
      <c r="R44">
        <v>0</v>
      </c>
      <c r="S44">
        <v>0</v>
      </c>
      <c r="T44">
        <v>-11268</v>
      </c>
      <c r="U44">
        <v>-11850</v>
      </c>
      <c r="V44">
        <v>-11850</v>
      </c>
      <c r="W44">
        <v>0</v>
      </c>
      <c r="X44">
        <v>0</v>
      </c>
      <c r="Y44">
        <v>0</v>
      </c>
      <c r="Z44">
        <v>0</v>
      </c>
      <c r="AA44">
        <v>-11850</v>
      </c>
      <c r="AB44">
        <v>0</v>
      </c>
      <c r="AC44">
        <v>0</v>
      </c>
      <c r="AD44">
        <v>0</v>
      </c>
      <c r="AE44">
        <v>-11850</v>
      </c>
      <c r="AF44">
        <v>0</v>
      </c>
      <c r="AG44">
        <v>0</v>
      </c>
      <c r="AH44">
        <v>0</v>
      </c>
      <c r="AI44">
        <v>-582</v>
      </c>
      <c r="AJ44">
        <v>0</v>
      </c>
      <c r="AK44">
        <v>0</v>
      </c>
      <c r="AL44">
        <v>0</v>
      </c>
      <c r="AM44">
        <v>-11268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-2116066.4</v>
      </c>
      <c r="CI44">
        <v>-33436</v>
      </c>
      <c r="CJ44">
        <v>-1</v>
      </c>
      <c r="CK44" t="s">
        <v>99</v>
      </c>
    </row>
    <row r="45" spans="1:89" hidden="1" x14ac:dyDescent="0.55000000000000004">
      <c r="A45">
        <v>18</v>
      </c>
      <c r="B45">
        <v>2014</v>
      </c>
      <c r="C45" t="s">
        <v>102</v>
      </c>
      <c r="D45">
        <v>3936</v>
      </c>
      <c r="E45">
        <v>454740.08</v>
      </c>
      <c r="F45">
        <v>0</v>
      </c>
      <c r="G45">
        <v>660538.91</v>
      </c>
      <c r="H45">
        <v>753467.28</v>
      </c>
      <c r="I45">
        <v>152550.39000000001</v>
      </c>
      <c r="J45">
        <v>7278</v>
      </c>
      <c r="K45">
        <v>0</v>
      </c>
      <c r="L45">
        <v>8641</v>
      </c>
      <c r="M45">
        <v>10488</v>
      </c>
      <c r="N45">
        <v>2092</v>
      </c>
      <c r="O45">
        <v>0</v>
      </c>
      <c r="P45">
        <v>0</v>
      </c>
      <c r="Q45">
        <v>3099</v>
      </c>
      <c r="R45">
        <v>0</v>
      </c>
      <c r="S45">
        <v>0</v>
      </c>
      <c r="T45">
        <v>0</v>
      </c>
      <c r="U45">
        <v>3936</v>
      </c>
      <c r="V45">
        <v>3936</v>
      </c>
      <c r="W45">
        <v>0</v>
      </c>
      <c r="X45">
        <v>0</v>
      </c>
      <c r="Y45">
        <v>0</v>
      </c>
      <c r="Z45">
        <v>0</v>
      </c>
      <c r="AA45">
        <v>3936</v>
      </c>
      <c r="AB45">
        <v>0</v>
      </c>
      <c r="AC45">
        <v>3936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3099</v>
      </c>
      <c r="AP45">
        <v>837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346639.39</v>
      </c>
      <c r="CB45">
        <v>31981.83</v>
      </c>
      <c r="CC45">
        <v>0</v>
      </c>
      <c r="CD45">
        <v>0</v>
      </c>
      <c r="CE45">
        <v>0</v>
      </c>
      <c r="CF45">
        <v>253711.02</v>
      </c>
      <c r="CG45">
        <v>189372.88</v>
      </c>
      <c r="CH45">
        <v>1868746.27</v>
      </c>
      <c r="CI45">
        <v>26407</v>
      </c>
      <c r="CJ45">
        <v>1</v>
      </c>
      <c r="CK45" t="s">
        <v>99</v>
      </c>
    </row>
    <row r="46" spans="1:89" hidden="1" x14ac:dyDescent="0.55000000000000004">
      <c r="A46">
        <v>19</v>
      </c>
      <c r="B46">
        <v>2014</v>
      </c>
      <c r="C46" t="s">
        <v>103</v>
      </c>
      <c r="D46">
        <v>-28755</v>
      </c>
      <c r="E46">
        <v>-3045809.91</v>
      </c>
      <c r="F46">
        <v>-2866892.22</v>
      </c>
      <c r="G46">
        <v>0</v>
      </c>
      <c r="H46">
        <v>0</v>
      </c>
      <c r="I46">
        <v>-75016.52</v>
      </c>
      <c r="J46">
        <v>-53190</v>
      </c>
      <c r="K46">
        <v>-46209</v>
      </c>
      <c r="L46">
        <v>0</v>
      </c>
      <c r="M46">
        <v>0</v>
      </c>
      <c r="N46">
        <v>-1131</v>
      </c>
      <c r="O46">
        <v>0</v>
      </c>
      <c r="P46">
        <v>0</v>
      </c>
      <c r="Q46">
        <v>0</v>
      </c>
      <c r="R46">
        <v>0</v>
      </c>
      <c r="S46">
        <v>0</v>
      </c>
      <c r="T46">
        <v>-27958</v>
      </c>
      <c r="U46">
        <v>-28755</v>
      </c>
      <c r="V46">
        <v>0</v>
      </c>
      <c r="W46">
        <v>-28755</v>
      </c>
      <c r="X46">
        <v>0</v>
      </c>
      <c r="Y46">
        <v>-28755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-28755</v>
      </c>
      <c r="AG46">
        <v>0</v>
      </c>
      <c r="AH46">
        <v>-797</v>
      </c>
      <c r="AI46">
        <v>0</v>
      </c>
      <c r="AJ46">
        <v>0</v>
      </c>
      <c r="AK46">
        <v>0</v>
      </c>
      <c r="AL46">
        <v>0</v>
      </c>
      <c r="AM46">
        <v>-27958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-1168008.97</v>
      </c>
      <c r="BZ46">
        <v>0</v>
      </c>
      <c r="CA46">
        <v>0</v>
      </c>
      <c r="CB46">
        <v>0</v>
      </c>
      <c r="CC46">
        <v>0</v>
      </c>
      <c r="CD46">
        <v>-1346926.66</v>
      </c>
      <c r="CE46">
        <v>0</v>
      </c>
      <c r="CF46">
        <v>0</v>
      </c>
      <c r="CG46">
        <v>0</v>
      </c>
      <c r="CH46">
        <v>-5912702.1299999999</v>
      </c>
      <c r="CI46">
        <v>-99399</v>
      </c>
      <c r="CJ46">
        <v>-1</v>
      </c>
      <c r="CK46" t="s">
        <v>99</v>
      </c>
    </row>
    <row r="47" spans="1:89" hidden="1" x14ac:dyDescent="0.55000000000000004">
      <c r="A47">
        <v>20</v>
      </c>
      <c r="B47">
        <v>2014</v>
      </c>
      <c r="C47" t="s">
        <v>104</v>
      </c>
      <c r="D47">
        <v>4173</v>
      </c>
      <c r="E47">
        <v>588116.57999999996</v>
      </c>
      <c r="F47">
        <v>583665.68999999994</v>
      </c>
      <c r="G47">
        <v>0</v>
      </c>
      <c r="H47">
        <v>610904.81999999995</v>
      </c>
      <c r="I47">
        <v>131431.79999999999</v>
      </c>
      <c r="J47">
        <v>9895</v>
      </c>
      <c r="K47">
        <v>9473</v>
      </c>
      <c r="L47">
        <v>0</v>
      </c>
      <c r="M47">
        <v>8760</v>
      </c>
      <c r="N47">
        <v>1823</v>
      </c>
      <c r="O47">
        <v>0</v>
      </c>
      <c r="P47">
        <v>0</v>
      </c>
      <c r="Q47">
        <v>3320</v>
      </c>
      <c r="R47">
        <v>0</v>
      </c>
      <c r="S47">
        <v>0</v>
      </c>
      <c r="T47">
        <v>0</v>
      </c>
      <c r="U47">
        <v>4173</v>
      </c>
      <c r="V47">
        <v>0</v>
      </c>
      <c r="W47">
        <v>4173</v>
      </c>
      <c r="X47">
        <v>0</v>
      </c>
      <c r="Y47">
        <v>4173</v>
      </c>
      <c r="Z47">
        <v>0</v>
      </c>
      <c r="AA47">
        <v>0</v>
      </c>
      <c r="AB47">
        <v>0</v>
      </c>
      <c r="AC47">
        <v>4173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3320</v>
      </c>
      <c r="AP47">
        <v>853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242168.38</v>
      </c>
      <c r="BZ47">
        <v>0</v>
      </c>
      <c r="CA47">
        <v>0</v>
      </c>
      <c r="CB47">
        <v>40818.83</v>
      </c>
      <c r="CC47">
        <v>0</v>
      </c>
      <c r="CD47">
        <v>246619.27</v>
      </c>
      <c r="CE47">
        <v>0</v>
      </c>
      <c r="CF47">
        <v>0</v>
      </c>
      <c r="CG47">
        <v>101886.79</v>
      </c>
      <c r="CH47">
        <v>1782687.09</v>
      </c>
      <c r="CI47">
        <v>28128</v>
      </c>
      <c r="CJ47">
        <v>1</v>
      </c>
      <c r="CK47" t="s">
        <v>99</v>
      </c>
    </row>
    <row r="48" spans="1:89" hidden="1" x14ac:dyDescent="0.55000000000000004">
      <c r="A48">
        <v>21</v>
      </c>
      <c r="B48">
        <v>2014</v>
      </c>
      <c r="C48" t="s">
        <v>105</v>
      </c>
      <c r="D48">
        <v>-7778</v>
      </c>
      <c r="E48">
        <v>-1127643.8999999999</v>
      </c>
      <c r="F48">
        <v>-1357101.64</v>
      </c>
      <c r="G48">
        <v>-1081587.31</v>
      </c>
      <c r="H48">
        <v>0</v>
      </c>
      <c r="I48">
        <v>-66830.009999999995</v>
      </c>
      <c r="J48">
        <v>-19719</v>
      </c>
      <c r="K48">
        <v>-20915</v>
      </c>
      <c r="L48">
        <v>-14521</v>
      </c>
      <c r="M48">
        <v>0</v>
      </c>
      <c r="N48">
        <v>-1075</v>
      </c>
      <c r="O48">
        <v>0</v>
      </c>
      <c r="P48">
        <v>0</v>
      </c>
      <c r="Q48">
        <v>0</v>
      </c>
      <c r="R48">
        <v>-7150</v>
      </c>
      <c r="S48">
        <v>0</v>
      </c>
      <c r="T48">
        <v>0</v>
      </c>
      <c r="U48">
        <v>-7778</v>
      </c>
      <c r="V48">
        <v>0</v>
      </c>
      <c r="W48">
        <v>-7778</v>
      </c>
      <c r="X48">
        <v>0</v>
      </c>
      <c r="Y48">
        <v>0</v>
      </c>
      <c r="Z48">
        <v>-7778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-7778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-7150</v>
      </c>
      <c r="AO48">
        <v>0</v>
      </c>
      <c r="AP48">
        <v>0</v>
      </c>
      <c r="AQ48">
        <v>-628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-639791.61</v>
      </c>
      <c r="BZ48">
        <v>-382694.38</v>
      </c>
      <c r="CA48">
        <v>0</v>
      </c>
      <c r="CB48">
        <v>0</v>
      </c>
      <c r="CC48">
        <v>0</v>
      </c>
      <c r="CD48">
        <v>-410333.87</v>
      </c>
      <c r="CE48">
        <v>-658208.71</v>
      </c>
      <c r="CF48">
        <v>0</v>
      </c>
      <c r="CG48">
        <v>0</v>
      </c>
      <c r="CH48">
        <v>-3566332.85</v>
      </c>
      <c r="CI48">
        <v>-55155</v>
      </c>
      <c r="CJ48">
        <v>-1</v>
      </c>
      <c r="CK48" t="s">
        <v>99</v>
      </c>
    </row>
    <row r="49" spans="1:89" hidden="1" x14ac:dyDescent="0.55000000000000004">
      <c r="A49">
        <v>22</v>
      </c>
      <c r="B49">
        <v>2014</v>
      </c>
      <c r="C49" t="s">
        <v>106</v>
      </c>
      <c r="D49">
        <v>7961</v>
      </c>
      <c r="E49">
        <v>2028010.81</v>
      </c>
      <c r="F49">
        <v>2938237.71</v>
      </c>
      <c r="G49">
        <v>3635734.36</v>
      </c>
      <c r="H49">
        <v>3601162.65</v>
      </c>
      <c r="I49">
        <v>1110499.77</v>
      </c>
      <c r="J49">
        <v>39680</v>
      </c>
      <c r="K49">
        <v>54431</v>
      </c>
      <c r="L49">
        <v>50493</v>
      </c>
      <c r="M49">
        <v>53525</v>
      </c>
      <c r="N49">
        <v>15352</v>
      </c>
      <c r="O49">
        <v>0</v>
      </c>
      <c r="P49">
        <v>0</v>
      </c>
      <c r="Q49">
        <v>0</v>
      </c>
      <c r="R49">
        <v>0</v>
      </c>
      <c r="S49">
        <v>4741</v>
      </c>
      <c r="T49">
        <v>0</v>
      </c>
      <c r="U49">
        <v>7961</v>
      </c>
      <c r="V49">
        <v>0</v>
      </c>
      <c r="W49">
        <v>7961</v>
      </c>
      <c r="X49">
        <v>0</v>
      </c>
      <c r="Y49">
        <v>0</v>
      </c>
      <c r="Z49">
        <v>7961</v>
      </c>
      <c r="AA49">
        <v>0</v>
      </c>
      <c r="AB49">
        <v>0</v>
      </c>
      <c r="AC49">
        <v>0</v>
      </c>
      <c r="AD49">
        <v>7961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3220</v>
      </c>
      <c r="AK49">
        <v>0</v>
      </c>
      <c r="AL49">
        <v>4741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1540009.25</v>
      </c>
      <c r="BZ49">
        <v>1657545.42</v>
      </c>
      <c r="CA49">
        <v>1222682.8400000001</v>
      </c>
      <c r="CB49">
        <v>182109.72</v>
      </c>
      <c r="CC49">
        <v>0</v>
      </c>
      <c r="CD49">
        <v>629782.35</v>
      </c>
      <c r="CE49">
        <v>960048.77</v>
      </c>
      <c r="CF49">
        <v>1257254.55</v>
      </c>
      <c r="CG49">
        <v>1618564.02</v>
      </c>
      <c r="CH49">
        <v>12203145.529999999</v>
      </c>
      <c r="CI49">
        <v>198129</v>
      </c>
      <c r="CJ49">
        <v>1</v>
      </c>
      <c r="CK49" t="s">
        <v>99</v>
      </c>
    </row>
    <row r="50" spans="1:89" hidden="1" x14ac:dyDescent="0.55000000000000004">
      <c r="A50">
        <v>23</v>
      </c>
      <c r="B50">
        <v>2015</v>
      </c>
      <c r="C50" t="s">
        <v>98</v>
      </c>
      <c r="D50">
        <v>-289004</v>
      </c>
      <c r="E50">
        <v>-21309497.16</v>
      </c>
      <c r="F50">
        <v>0</v>
      </c>
      <c r="G50">
        <v>0</v>
      </c>
      <c r="H50">
        <v>0</v>
      </c>
      <c r="I50">
        <v>0</v>
      </c>
      <c r="J50">
        <v>-343664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-289004</v>
      </c>
      <c r="U50">
        <v>-289004</v>
      </c>
      <c r="V50">
        <v>-289004</v>
      </c>
      <c r="W50">
        <v>0</v>
      </c>
      <c r="X50">
        <v>-289004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-289004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-21309497.16</v>
      </c>
      <c r="CI50">
        <v>-343664</v>
      </c>
      <c r="CJ50">
        <v>-1</v>
      </c>
      <c r="CK50" t="s">
        <v>99</v>
      </c>
    </row>
    <row r="51" spans="1:89" hidden="1" x14ac:dyDescent="0.55000000000000004">
      <c r="A51">
        <v>24</v>
      </c>
      <c r="B51">
        <v>2015</v>
      </c>
      <c r="C51" t="s">
        <v>100</v>
      </c>
      <c r="D51">
        <v>3535</v>
      </c>
      <c r="E51">
        <v>331432.62</v>
      </c>
      <c r="F51">
        <v>0</v>
      </c>
      <c r="G51">
        <v>0</v>
      </c>
      <c r="H51">
        <v>347577.51</v>
      </c>
      <c r="I51">
        <v>0</v>
      </c>
      <c r="J51">
        <v>5081</v>
      </c>
      <c r="K51">
        <v>0</v>
      </c>
      <c r="L51">
        <v>0</v>
      </c>
      <c r="M51">
        <v>5127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3535</v>
      </c>
      <c r="V51">
        <v>3535</v>
      </c>
      <c r="W51">
        <v>0</v>
      </c>
      <c r="X51">
        <v>3535</v>
      </c>
      <c r="Y51">
        <v>0</v>
      </c>
      <c r="Z51">
        <v>0</v>
      </c>
      <c r="AA51">
        <v>0</v>
      </c>
      <c r="AB51">
        <v>3535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331432.62</v>
      </c>
      <c r="CI51">
        <v>5081</v>
      </c>
      <c r="CJ51">
        <v>1</v>
      </c>
      <c r="CK51" t="s">
        <v>99</v>
      </c>
    </row>
    <row r="52" spans="1:89" hidden="1" x14ac:dyDescent="0.55000000000000004">
      <c r="A52">
        <v>25</v>
      </c>
      <c r="B52">
        <v>2015</v>
      </c>
      <c r="C52" t="s">
        <v>101</v>
      </c>
      <c r="D52">
        <v>-14405</v>
      </c>
      <c r="E52">
        <v>-1411805.23</v>
      </c>
      <c r="F52">
        <v>0</v>
      </c>
      <c r="G52">
        <v>-1418115.02</v>
      </c>
      <c r="H52">
        <v>0</v>
      </c>
      <c r="I52">
        <v>0</v>
      </c>
      <c r="J52">
        <v>-20726</v>
      </c>
      <c r="K52">
        <v>0</v>
      </c>
      <c r="L52">
        <v>-21402</v>
      </c>
      <c r="M52">
        <v>0</v>
      </c>
      <c r="N52">
        <v>0</v>
      </c>
      <c r="O52">
        <v>0</v>
      </c>
      <c r="P52">
        <v>-14405</v>
      </c>
      <c r="Q52">
        <v>0</v>
      </c>
      <c r="R52">
        <v>0</v>
      </c>
      <c r="S52">
        <v>0</v>
      </c>
      <c r="T52">
        <v>0</v>
      </c>
      <c r="U52">
        <v>-14405</v>
      </c>
      <c r="V52">
        <v>-14405</v>
      </c>
      <c r="W52">
        <v>0</v>
      </c>
      <c r="X52">
        <v>0</v>
      </c>
      <c r="Y52">
        <v>0</v>
      </c>
      <c r="Z52">
        <v>0</v>
      </c>
      <c r="AA52">
        <v>-14405</v>
      </c>
      <c r="AB52">
        <v>0</v>
      </c>
      <c r="AC52">
        <v>0</v>
      </c>
      <c r="AD52">
        <v>0</v>
      </c>
      <c r="AE52">
        <v>-14405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-2829920.25</v>
      </c>
      <c r="CI52">
        <v>-42128</v>
      </c>
      <c r="CJ52">
        <v>-1</v>
      </c>
      <c r="CK52" t="s">
        <v>99</v>
      </c>
    </row>
    <row r="53" spans="1:89" hidden="1" x14ac:dyDescent="0.55000000000000004">
      <c r="A53">
        <v>26</v>
      </c>
      <c r="B53">
        <v>2015</v>
      </c>
      <c r="C53" t="s">
        <v>102</v>
      </c>
      <c r="D53">
        <v>2115</v>
      </c>
      <c r="E53">
        <v>263383.3</v>
      </c>
      <c r="F53">
        <v>0</v>
      </c>
      <c r="G53">
        <v>417501.22</v>
      </c>
      <c r="H53">
        <v>289215.12</v>
      </c>
      <c r="I53">
        <v>0</v>
      </c>
      <c r="J53">
        <v>3923</v>
      </c>
      <c r="K53">
        <v>0</v>
      </c>
      <c r="L53">
        <v>6312</v>
      </c>
      <c r="M53">
        <v>4133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2115</v>
      </c>
      <c r="V53">
        <v>2115</v>
      </c>
      <c r="W53">
        <v>0</v>
      </c>
      <c r="X53">
        <v>0</v>
      </c>
      <c r="Y53">
        <v>0</v>
      </c>
      <c r="Z53">
        <v>0</v>
      </c>
      <c r="AA53">
        <v>2115</v>
      </c>
      <c r="AB53">
        <v>0</v>
      </c>
      <c r="AC53">
        <v>2115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90023.85</v>
      </c>
      <c r="CB53">
        <v>0</v>
      </c>
      <c r="CC53">
        <v>0</v>
      </c>
      <c r="CD53">
        <v>0</v>
      </c>
      <c r="CE53">
        <v>0</v>
      </c>
      <c r="CF53">
        <v>218309.95</v>
      </c>
      <c r="CG53">
        <v>0</v>
      </c>
      <c r="CH53">
        <v>680884.52</v>
      </c>
      <c r="CI53">
        <v>10235</v>
      </c>
      <c r="CJ53">
        <v>1</v>
      </c>
      <c r="CK53" t="s">
        <v>99</v>
      </c>
    </row>
    <row r="54" spans="1:89" hidden="1" x14ac:dyDescent="0.55000000000000004">
      <c r="A54">
        <v>27</v>
      </c>
      <c r="B54">
        <v>2015</v>
      </c>
      <c r="C54" t="s">
        <v>103</v>
      </c>
      <c r="D54">
        <v>-29018</v>
      </c>
      <c r="E54">
        <v>-3129086.44</v>
      </c>
      <c r="F54">
        <v>-3115220.54</v>
      </c>
      <c r="G54">
        <v>0</v>
      </c>
      <c r="H54">
        <v>0</v>
      </c>
      <c r="I54">
        <v>0</v>
      </c>
      <c r="J54">
        <v>-46146</v>
      </c>
      <c r="K54">
        <v>-43812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-29018</v>
      </c>
      <c r="U54">
        <v>-29018</v>
      </c>
      <c r="V54">
        <v>0</v>
      </c>
      <c r="W54">
        <v>-29018</v>
      </c>
      <c r="X54">
        <v>0</v>
      </c>
      <c r="Y54">
        <v>-29018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-29018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-1280050.3</v>
      </c>
      <c r="BZ54">
        <v>0</v>
      </c>
      <c r="CA54">
        <v>0</v>
      </c>
      <c r="CB54">
        <v>0</v>
      </c>
      <c r="CC54">
        <v>0</v>
      </c>
      <c r="CD54">
        <v>-1293916.2</v>
      </c>
      <c r="CE54">
        <v>0</v>
      </c>
      <c r="CF54">
        <v>0</v>
      </c>
      <c r="CG54">
        <v>0</v>
      </c>
      <c r="CH54">
        <v>-6244306.9800000004</v>
      </c>
      <c r="CI54">
        <v>-89958</v>
      </c>
      <c r="CJ54">
        <v>-1</v>
      </c>
      <c r="CK54" t="s">
        <v>99</v>
      </c>
    </row>
    <row r="55" spans="1:89" hidden="1" x14ac:dyDescent="0.55000000000000004">
      <c r="A55">
        <v>28</v>
      </c>
      <c r="B55">
        <v>2015</v>
      </c>
      <c r="C55" t="s">
        <v>104</v>
      </c>
      <c r="D55">
        <v>1737</v>
      </c>
      <c r="E55">
        <v>229616.69</v>
      </c>
      <c r="F55">
        <v>225957.35</v>
      </c>
      <c r="G55">
        <v>0</v>
      </c>
      <c r="H55">
        <v>169344.46</v>
      </c>
      <c r="I55">
        <v>0</v>
      </c>
      <c r="J55">
        <v>3523</v>
      </c>
      <c r="K55">
        <v>3517</v>
      </c>
      <c r="L55">
        <v>0</v>
      </c>
      <c r="M55">
        <v>2665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1737</v>
      </c>
      <c r="V55">
        <v>0</v>
      </c>
      <c r="W55">
        <v>1737</v>
      </c>
      <c r="X55">
        <v>0</v>
      </c>
      <c r="Y55">
        <v>1737</v>
      </c>
      <c r="Z55">
        <v>0</v>
      </c>
      <c r="AA55">
        <v>0</v>
      </c>
      <c r="AB55">
        <v>0</v>
      </c>
      <c r="AC55">
        <v>1737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97437.3</v>
      </c>
      <c r="BZ55">
        <v>0</v>
      </c>
      <c r="CA55">
        <v>0</v>
      </c>
      <c r="CB55">
        <v>0</v>
      </c>
      <c r="CC55">
        <v>0</v>
      </c>
      <c r="CD55">
        <v>101096.64</v>
      </c>
      <c r="CE55">
        <v>0</v>
      </c>
      <c r="CF55">
        <v>0</v>
      </c>
      <c r="CG55">
        <v>0</v>
      </c>
      <c r="CH55">
        <v>455574.04</v>
      </c>
      <c r="CI55">
        <v>7040</v>
      </c>
      <c r="CJ55">
        <v>1</v>
      </c>
      <c r="CK55" t="s">
        <v>99</v>
      </c>
    </row>
    <row r="56" spans="1:89" hidden="1" x14ac:dyDescent="0.55000000000000004">
      <c r="A56">
        <v>29</v>
      </c>
      <c r="B56">
        <v>2015</v>
      </c>
      <c r="C56" t="s">
        <v>105</v>
      </c>
      <c r="D56">
        <v>-10726</v>
      </c>
      <c r="E56">
        <v>-1998490.47</v>
      </c>
      <c r="F56">
        <v>-2279331.5299999998</v>
      </c>
      <c r="G56">
        <v>-1984104.35</v>
      </c>
      <c r="H56">
        <v>0</v>
      </c>
      <c r="I56">
        <v>0</v>
      </c>
      <c r="J56">
        <v>-25441</v>
      </c>
      <c r="K56">
        <v>-29200</v>
      </c>
      <c r="L56">
        <v>-25172</v>
      </c>
      <c r="M56">
        <v>0</v>
      </c>
      <c r="N56">
        <v>0</v>
      </c>
      <c r="O56">
        <v>0</v>
      </c>
      <c r="P56">
        <v>0</v>
      </c>
      <c r="Q56">
        <v>-10726</v>
      </c>
      <c r="R56">
        <v>0</v>
      </c>
      <c r="S56">
        <v>0</v>
      </c>
      <c r="T56">
        <v>0</v>
      </c>
      <c r="U56">
        <v>-10726</v>
      </c>
      <c r="V56">
        <v>0</v>
      </c>
      <c r="W56">
        <v>-10726</v>
      </c>
      <c r="X56">
        <v>0</v>
      </c>
      <c r="Y56">
        <v>0</v>
      </c>
      <c r="Z56">
        <v>-10726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-10726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-1028046.13</v>
      </c>
      <c r="BZ56">
        <v>-697760.65</v>
      </c>
      <c r="CA56">
        <v>0</v>
      </c>
      <c r="CB56">
        <v>0</v>
      </c>
      <c r="CC56">
        <v>0</v>
      </c>
      <c r="CD56">
        <v>-747205.07</v>
      </c>
      <c r="CE56">
        <v>-992987.83</v>
      </c>
      <c r="CF56">
        <v>0</v>
      </c>
      <c r="CG56">
        <v>0</v>
      </c>
      <c r="CH56">
        <v>-6261926.3499999996</v>
      </c>
      <c r="CI56">
        <v>-79813</v>
      </c>
      <c r="CJ56">
        <v>-1</v>
      </c>
      <c r="CK56" t="s">
        <v>99</v>
      </c>
    </row>
    <row r="57" spans="1:89" hidden="1" x14ac:dyDescent="0.55000000000000004">
      <c r="A57">
        <v>30</v>
      </c>
      <c r="B57">
        <v>2015</v>
      </c>
      <c r="C57" t="s">
        <v>106</v>
      </c>
      <c r="D57">
        <v>4597</v>
      </c>
      <c r="E57">
        <v>1473566.41</v>
      </c>
      <c r="F57">
        <v>2660040.4500000002</v>
      </c>
      <c r="G57">
        <v>3624425.04</v>
      </c>
      <c r="H57">
        <v>1523244.49</v>
      </c>
      <c r="I57">
        <v>0</v>
      </c>
      <c r="J57">
        <v>19677</v>
      </c>
      <c r="K57">
        <v>35917</v>
      </c>
      <c r="L57">
        <v>45425</v>
      </c>
      <c r="M57">
        <v>17630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4597</v>
      </c>
      <c r="V57">
        <v>0</v>
      </c>
      <c r="W57">
        <v>4597</v>
      </c>
      <c r="X57">
        <v>0</v>
      </c>
      <c r="Y57">
        <v>0</v>
      </c>
      <c r="Z57">
        <v>4597</v>
      </c>
      <c r="AA57">
        <v>0</v>
      </c>
      <c r="AB57">
        <v>0</v>
      </c>
      <c r="AC57">
        <v>0</v>
      </c>
      <c r="AD57">
        <v>4597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1604948.41</v>
      </c>
      <c r="BZ57">
        <v>1636868.4</v>
      </c>
      <c r="CA57">
        <v>260579.99</v>
      </c>
      <c r="CB57">
        <v>0</v>
      </c>
      <c r="CC57">
        <v>0</v>
      </c>
      <c r="CD57">
        <v>418474.37</v>
      </c>
      <c r="CE57">
        <v>672483.81</v>
      </c>
      <c r="CF57">
        <v>2361760.54</v>
      </c>
      <c r="CG57">
        <v>0</v>
      </c>
      <c r="CH57">
        <v>7758031.9000000004</v>
      </c>
      <c r="CI57">
        <v>101019</v>
      </c>
      <c r="CJ57">
        <v>1</v>
      </c>
      <c r="CK57" t="s">
        <v>99</v>
      </c>
    </row>
    <row r="58" spans="1:89" hidden="1" x14ac:dyDescent="0.55000000000000004">
      <c r="A58">
        <v>10</v>
      </c>
      <c r="B58">
        <v>2013</v>
      </c>
      <c r="C58" t="s">
        <v>88</v>
      </c>
      <c r="D58">
        <v>-227808</v>
      </c>
      <c r="E58">
        <v>-13932981.82</v>
      </c>
      <c r="F58">
        <v>0</v>
      </c>
      <c r="G58">
        <v>0</v>
      </c>
      <c r="H58">
        <v>0</v>
      </c>
      <c r="I58">
        <v>0</v>
      </c>
      <c r="J58">
        <v>-281367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-226479</v>
      </c>
      <c r="U58">
        <v>-227808</v>
      </c>
      <c r="V58">
        <v>-227808</v>
      </c>
      <c r="W58">
        <v>0</v>
      </c>
      <c r="X58">
        <v>-227808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-227808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-227808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-1329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-226478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-13932981.82</v>
      </c>
      <c r="CI58">
        <v>-281367</v>
      </c>
      <c r="CJ58">
        <v>-1</v>
      </c>
      <c r="CK58" t="s">
        <v>107</v>
      </c>
    </row>
    <row r="59" spans="1:89" hidden="1" x14ac:dyDescent="0.55000000000000004">
      <c r="A59">
        <v>11</v>
      </c>
      <c r="B59">
        <v>2013</v>
      </c>
      <c r="C59" t="s">
        <v>108</v>
      </c>
      <c r="D59">
        <v>5010</v>
      </c>
      <c r="E59">
        <v>395075.69</v>
      </c>
      <c r="F59">
        <v>0</v>
      </c>
      <c r="G59">
        <v>0</v>
      </c>
      <c r="H59">
        <v>0</v>
      </c>
      <c r="I59">
        <v>532082.25</v>
      </c>
      <c r="J59">
        <v>7167</v>
      </c>
      <c r="K59">
        <v>0</v>
      </c>
      <c r="L59">
        <v>0</v>
      </c>
      <c r="M59">
        <v>0</v>
      </c>
      <c r="N59">
        <v>8113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5010</v>
      </c>
      <c r="V59">
        <v>5010</v>
      </c>
      <c r="W59">
        <v>0</v>
      </c>
      <c r="X59">
        <v>5010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5010</v>
      </c>
      <c r="AG59">
        <v>0</v>
      </c>
      <c r="AH59">
        <v>5010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4508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502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927157.94</v>
      </c>
      <c r="CI59">
        <v>15280</v>
      </c>
      <c r="CJ59">
        <v>1</v>
      </c>
      <c r="CK59" t="s">
        <v>107</v>
      </c>
    </row>
    <row r="60" spans="1:89" hidden="1" x14ac:dyDescent="0.55000000000000004">
      <c r="A60">
        <v>12</v>
      </c>
      <c r="B60">
        <v>2013</v>
      </c>
      <c r="C60" t="s">
        <v>100</v>
      </c>
      <c r="D60">
        <v>-6773</v>
      </c>
      <c r="E60">
        <v>-538437.1</v>
      </c>
      <c r="F60">
        <v>0</v>
      </c>
      <c r="G60">
        <v>0</v>
      </c>
      <c r="H60">
        <v>-611542.04</v>
      </c>
      <c r="I60">
        <v>0</v>
      </c>
      <c r="J60">
        <v>-9340</v>
      </c>
      <c r="K60">
        <v>0</v>
      </c>
      <c r="L60">
        <v>0</v>
      </c>
      <c r="M60">
        <v>-8946</v>
      </c>
      <c r="N60">
        <v>0</v>
      </c>
      <c r="O60">
        <v>-6459</v>
      </c>
      <c r="P60">
        <v>0</v>
      </c>
      <c r="Q60">
        <v>0</v>
      </c>
      <c r="R60">
        <v>0</v>
      </c>
      <c r="S60">
        <v>0</v>
      </c>
      <c r="T60">
        <v>0</v>
      </c>
      <c r="U60">
        <v>-6773</v>
      </c>
      <c r="V60">
        <v>-6773</v>
      </c>
      <c r="W60">
        <v>0</v>
      </c>
      <c r="X60">
        <v>-6773</v>
      </c>
      <c r="Y60">
        <v>0</v>
      </c>
      <c r="Z60">
        <v>0</v>
      </c>
      <c r="AA60">
        <v>0</v>
      </c>
      <c r="AB60">
        <v>-6773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-6773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-6459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-314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-1149979.1399999999</v>
      </c>
      <c r="CI60">
        <v>-18286</v>
      </c>
      <c r="CJ60">
        <v>-1</v>
      </c>
      <c r="CK60" t="s">
        <v>107</v>
      </c>
    </row>
    <row r="61" spans="1:89" hidden="1" x14ac:dyDescent="0.55000000000000004">
      <c r="A61">
        <v>13</v>
      </c>
      <c r="B61">
        <v>2013</v>
      </c>
      <c r="C61" t="s">
        <v>109</v>
      </c>
      <c r="D61">
        <v>2195</v>
      </c>
      <c r="E61">
        <v>227617.39</v>
      </c>
      <c r="F61">
        <v>0</v>
      </c>
      <c r="G61">
        <v>0</v>
      </c>
      <c r="H61">
        <v>386284.93</v>
      </c>
      <c r="I61">
        <v>457401.21</v>
      </c>
      <c r="J61">
        <v>3783</v>
      </c>
      <c r="K61">
        <v>0</v>
      </c>
      <c r="L61">
        <v>0</v>
      </c>
      <c r="M61">
        <v>4520</v>
      </c>
      <c r="N61">
        <v>9585</v>
      </c>
      <c r="O61">
        <v>0</v>
      </c>
      <c r="P61">
        <v>1740</v>
      </c>
      <c r="Q61">
        <v>0</v>
      </c>
      <c r="R61">
        <v>0</v>
      </c>
      <c r="S61">
        <v>0</v>
      </c>
      <c r="T61">
        <v>0</v>
      </c>
      <c r="U61">
        <v>2195</v>
      </c>
      <c r="V61">
        <v>2195</v>
      </c>
      <c r="W61">
        <v>0</v>
      </c>
      <c r="X61">
        <v>2195</v>
      </c>
      <c r="Y61">
        <v>0</v>
      </c>
      <c r="Z61">
        <v>0</v>
      </c>
      <c r="AA61">
        <v>0</v>
      </c>
      <c r="AB61">
        <v>2195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2195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1740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455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211357.6</v>
      </c>
      <c r="CC61">
        <v>0</v>
      </c>
      <c r="CD61">
        <v>0</v>
      </c>
      <c r="CE61">
        <v>0</v>
      </c>
      <c r="CF61">
        <v>0</v>
      </c>
      <c r="CG61">
        <v>140241.32</v>
      </c>
      <c r="CH61">
        <v>1071303.53</v>
      </c>
      <c r="CI61">
        <v>17888</v>
      </c>
      <c r="CJ61">
        <v>1</v>
      </c>
      <c r="CK61" t="s">
        <v>107</v>
      </c>
    </row>
    <row r="62" spans="1:89" hidden="1" x14ac:dyDescent="0.55000000000000004">
      <c r="A62">
        <v>14</v>
      </c>
      <c r="B62">
        <v>2013</v>
      </c>
      <c r="C62" t="s">
        <v>95</v>
      </c>
      <c r="D62">
        <v>-10390</v>
      </c>
      <c r="E62">
        <v>-1631608.53</v>
      </c>
      <c r="F62">
        <v>0</v>
      </c>
      <c r="G62">
        <v>-1074627.9099999999</v>
      </c>
      <c r="H62">
        <v>0</v>
      </c>
      <c r="I62">
        <v>0</v>
      </c>
      <c r="J62">
        <v>-15530</v>
      </c>
      <c r="K62">
        <v>0</v>
      </c>
      <c r="L62">
        <v>-13997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-10136</v>
      </c>
      <c r="U62">
        <v>-10390</v>
      </c>
      <c r="V62">
        <v>-10390</v>
      </c>
      <c r="W62">
        <v>0</v>
      </c>
      <c r="X62">
        <v>0</v>
      </c>
      <c r="Y62">
        <v>0</v>
      </c>
      <c r="Z62">
        <v>0</v>
      </c>
      <c r="AA62">
        <v>-10390</v>
      </c>
      <c r="AB62">
        <v>0</v>
      </c>
      <c r="AC62">
        <v>0</v>
      </c>
      <c r="AD62">
        <v>0</v>
      </c>
      <c r="AE62">
        <v>-10390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-10390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-254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-10136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-2706236.44</v>
      </c>
      <c r="CI62">
        <v>-29527</v>
      </c>
      <c r="CJ62">
        <v>-1</v>
      </c>
      <c r="CK62" t="s">
        <v>107</v>
      </c>
    </row>
    <row r="63" spans="1:89" hidden="1" x14ac:dyDescent="0.55000000000000004">
      <c r="A63">
        <v>15</v>
      </c>
      <c r="B63">
        <v>2013</v>
      </c>
      <c r="C63" t="s">
        <v>110</v>
      </c>
      <c r="D63">
        <v>1453</v>
      </c>
      <c r="E63">
        <v>146542.84</v>
      </c>
      <c r="F63">
        <v>0</v>
      </c>
      <c r="G63">
        <v>167583.92000000001</v>
      </c>
      <c r="H63">
        <v>0</v>
      </c>
      <c r="I63">
        <v>184624.84</v>
      </c>
      <c r="J63">
        <v>2475</v>
      </c>
      <c r="K63">
        <v>0</v>
      </c>
      <c r="L63">
        <v>2503</v>
      </c>
      <c r="M63">
        <v>0</v>
      </c>
      <c r="N63">
        <v>2766</v>
      </c>
      <c r="O63">
        <v>0</v>
      </c>
      <c r="P63">
        <v>0</v>
      </c>
      <c r="Q63">
        <v>1172</v>
      </c>
      <c r="R63">
        <v>0</v>
      </c>
      <c r="S63">
        <v>0</v>
      </c>
      <c r="T63">
        <v>0</v>
      </c>
      <c r="U63">
        <v>1453</v>
      </c>
      <c r="V63">
        <v>1453</v>
      </c>
      <c r="W63">
        <v>0</v>
      </c>
      <c r="X63">
        <v>0</v>
      </c>
      <c r="Y63">
        <v>0</v>
      </c>
      <c r="Z63">
        <v>0</v>
      </c>
      <c r="AA63">
        <v>1453</v>
      </c>
      <c r="AB63">
        <v>0</v>
      </c>
      <c r="AC63">
        <v>0</v>
      </c>
      <c r="AD63">
        <v>0</v>
      </c>
      <c r="AE63">
        <v>1453</v>
      </c>
      <c r="AF63">
        <v>0</v>
      </c>
      <c r="AG63">
        <v>0</v>
      </c>
      <c r="AH63">
        <v>0</v>
      </c>
      <c r="AI63">
        <v>1453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1172</v>
      </c>
      <c r="BD63">
        <v>281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498751.6</v>
      </c>
      <c r="CI63">
        <v>7744</v>
      </c>
      <c r="CJ63">
        <v>1</v>
      </c>
      <c r="CK63" t="s">
        <v>107</v>
      </c>
    </row>
    <row r="64" spans="1:89" hidden="1" x14ac:dyDescent="0.55000000000000004">
      <c r="A64">
        <v>16</v>
      </c>
      <c r="B64">
        <v>2013</v>
      </c>
      <c r="C64" t="s">
        <v>102</v>
      </c>
      <c r="D64">
        <v>-2412</v>
      </c>
      <c r="E64">
        <v>-246634.92</v>
      </c>
      <c r="F64">
        <v>0</v>
      </c>
      <c r="G64">
        <v>-315060.81</v>
      </c>
      <c r="H64">
        <v>-293009.90000000002</v>
      </c>
      <c r="I64">
        <v>0</v>
      </c>
      <c r="J64">
        <v>-3985</v>
      </c>
      <c r="K64">
        <v>0</v>
      </c>
      <c r="L64">
        <v>-4140</v>
      </c>
      <c r="M64">
        <v>-3852</v>
      </c>
      <c r="N64">
        <v>0</v>
      </c>
      <c r="O64">
        <v>0</v>
      </c>
      <c r="P64">
        <v>0</v>
      </c>
      <c r="Q64">
        <v>0</v>
      </c>
      <c r="R64">
        <v>-2231</v>
      </c>
      <c r="S64">
        <v>0</v>
      </c>
      <c r="T64">
        <v>0</v>
      </c>
      <c r="U64">
        <v>-2412</v>
      </c>
      <c r="V64">
        <v>-2412</v>
      </c>
      <c r="W64">
        <v>0</v>
      </c>
      <c r="X64">
        <v>0</v>
      </c>
      <c r="Y64">
        <v>0</v>
      </c>
      <c r="Z64">
        <v>0</v>
      </c>
      <c r="AA64">
        <v>-2412</v>
      </c>
      <c r="AB64">
        <v>0</v>
      </c>
      <c r="AC64">
        <v>-2412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-2412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-2231</v>
      </c>
      <c r="BC64">
        <v>0</v>
      </c>
      <c r="BD64">
        <v>0</v>
      </c>
      <c r="BE64">
        <v>0</v>
      </c>
      <c r="BF64">
        <v>-181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-108487.57</v>
      </c>
      <c r="CB64">
        <v>0</v>
      </c>
      <c r="CC64">
        <v>0</v>
      </c>
      <c r="CD64">
        <v>0</v>
      </c>
      <c r="CE64">
        <v>0</v>
      </c>
      <c r="CF64">
        <v>-130538.48</v>
      </c>
      <c r="CG64">
        <v>0</v>
      </c>
      <c r="CH64">
        <v>-854705.63</v>
      </c>
      <c r="CI64">
        <v>-11977</v>
      </c>
      <c r="CJ64">
        <v>-1</v>
      </c>
      <c r="CK64" t="s">
        <v>107</v>
      </c>
    </row>
    <row r="65" spans="1:89" hidden="1" x14ac:dyDescent="0.55000000000000004">
      <c r="A65">
        <v>17</v>
      </c>
      <c r="B65">
        <v>2013</v>
      </c>
      <c r="C65" t="s">
        <v>111</v>
      </c>
      <c r="D65">
        <v>1898</v>
      </c>
      <c r="E65">
        <v>273684.57</v>
      </c>
      <c r="F65">
        <v>0</v>
      </c>
      <c r="G65">
        <v>390220.25</v>
      </c>
      <c r="H65">
        <v>489484.41</v>
      </c>
      <c r="I65">
        <v>540791.93999999994</v>
      </c>
      <c r="J65">
        <v>3968</v>
      </c>
      <c r="K65">
        <v>0</v>
      </c>
      <c r="L65">
        <v>4913</v>
      </c>
      <c r="M65">
        <v>6291</v>
      </c>
      <c r="N65">
        <v>7014</v>
      </c>
      <c r="O65">
        <v>0</v>
      </c>
      <c r="P65">
        <v>0</v>
      </c>
      <c r="Q65">
        <v>1292</v>
      </c>
      <c r="R65">
        <v>0</v>
      </c>
      <c r="S65">
        <v>0</v>
      </c>
      <c r="T65">
        <v>0</v>
      </c>
      <c r="U65">
        <v>1898</v>
      </c>
      <c r="V65">
        <v>1898</v>
      </c>
      <c r="W65">
        <v>0</v>
      </c>
      <c r="X65">
        <v>0</v>
      </c>
      <c r="Y65">
        <v>0</v>
      </c>
      <c r="Z65">
        <v>0</v>
      </c>
      <c r="AA65">
        <v>1898</v>
      </c>
      <c r="AB65">
        <v>0</v>
      </c>
      <c r="AC65">
        <v>1898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1898</v>
      </c>
      <c r="AQ65">
        <v>0</v>
      </c>
      <c r="AR65">
        <v>0</v>
      </c>
      <c r="AS65">
        <v>0</v>
      </c>
      <c r="AT65">
        <v>0</v>
      </c>
      <c r="AU65">
        <v>606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1292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242386.11</v>
      </c>
      <c r="CB65">
        <v>212530.84</v>
      </c>
      <c r="CC65">
        <v>0</v>
      </c>
      <c r="CD65">
        <v>0</v>
      </c>
      <c r="CE65">
        <v>0</v>
      </c>
      <c r="CF65">
        <v>143121.95000000001</v>
      </c>
      <c r="CG65">
        <v>161223.31</v>
      </c>
      <c r="CH65">
        <v>1694181.17</v>
      </c>
      <c r="CI65">
        <v>22186</v>
      </c>
      <c r="CJ65">
        <v>1</v>
      </c>
      <c r="CK65" t="s">
        <v>107</v>
      </c>
    </row>
    <row r="66" spans="1:89" hidden="1" x14ac:dyDescent="0.55000000000000004">
      <c r="A66">
        <v>18</v>
      </c>
      <c r="B66">
        <v>2013</v>
      </c>
      <c r="C66" t="s">
        <v>92</v>
      </c>
      <c r="D66">
        <v>-28817</v>
      </c>
      <c r="E66">
        <v>-3655885.41</v>
      </c>
      <c r="F66">
        <v>-3068061.26</v>
      </c>
      <c r="G66">
        <v>0</v>
      </c>
      <c r="H66">
        <v>0</v>
      </c>
      <c r="I66">
        <v>0</v>
      </c>
      <c r="J66">
        <v>-64748</v>
      </c>
      <c r="K66">
        <v>-51534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-28354</v>
      </c>
      <c r="U66">
        <v>-28817</v>
      </c>
      <c r="V66">
        <v>0</v>
      </c>
      <c r="W66">
        <v>-28817</v>
      </c>
      <c r="X66">
        <v>0</v>
      </c>
      <c r="Y66">
        <v>-28817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-28817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-28817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-463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-28354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-1233213.3899999999</v>
      </c>
      <c r="BZ66">
        <v>0</v>
      </c>
      <c r="CA66">
        <v>0</v>
      </c>
      <c r="CB66">
        <v>0</v>
      </c>
      <c r="CC66">
        <v>0</v>
      </c>
      <c r="CD66">
        <v>-1821037.54</v>
      </c>
      <c r="CE66">
        <v>0</v>
      </c>
      <c r="CF66">
        <v>0</v>
      </c>
      <c r="CG66">
        <v>0</v>
      </c>
      <c r="CH66">
        <v>-6723946.6699999999</v>
      </c>
      <c r="CI66">
        <v>-116282</v>
      </c>
      <c r="CJ66">
        <v>-1</v>
      </c>
      <c r="CK66" t="s">
        <v>107</v>
      </c>
    </row>
    <row r="67" spans="1:89" hidden="1" x14ac:dyDescent="0.55000000000000004">
      <c r="A67">
        <v>19</v>
      </c>
      <c r="B67">
        <v>2013</v>
      </c>
      <c r="C67" t="s">
        <v>112</v>
      </c>
      <c r="D67">
        <v>2196</v>
      </c>
      <c r="E67">
        <v>278396.7</v>
      </c>
      <c r="F67">
        <v>313141.03000000003</v>
      </c>
      <c r="G67">
        <v>0</v>
      </c>
      <c r="H67">
        <v>0</v>
      </c>
      <c r="I67">
        <v>285465.61</v>
      </c>
      <c r="J67">
        <v>6416</v>
      </c>
      <c r="K67">
        <v>4953</v>
      </c>
      <c r="L67">
        <v>0</v>
      </c>
      <c r="M67">
        <v>0</v>
      </c>
      <c r="N67">
        <v>4562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2196</v>
      </c>
      <c r="V67">
        <v>0</v>
      </c>
      <c r="W67">
        <v>2196</v>
      </c>
      <c r="X67">
        <v>0</v>
      </c>
      <c r="Y67">
        <v>2196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2196</v>
      </c>
      <c r="AG67">
        <v>0</v>
      </c>
      <c r="AH67">
        <v>2196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1825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371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153630.20000000001</v>
      </c>
      <c r="BZ67">
        <v>0</v>
      </c>
      <c r="CA67">
        <v>0</v>
      </c>
      <c r="CB67">
        <v>0</v>
      </c>
      <c r="CC67">
        <v>0</v>
      </c>
      <c r="CD67">
        <v>118885.87</v>
      </c>
      <c r="CE67">
        <v>0</v>
      </c>
      <c r="CF67">
        <v>0</v>
      </c>
      <c r="CG67">
        <v>0</v>
      </c>
      <c r="CH67">
        <v>877003.34</v>
      </c>
      <c r="CI67">
        <v>15931</v>
      </c>
      <c r="CJ67">
        <v>1</v>
      </c>
      <c r="CK67" t="s">
        <v>107</v>
      </c>
    </row>
    <row r="68" spans="1:89" hidden="1" x14ac:dyDescent="0.55000000000000004">
      <c r="A68">
        <v>20</v>
      </c>
      <c r="B68">
        <v>2013</v>
      </c>
      <c r="C68" t="s">
        <v>104</v>
      </c>
      <c r="D68">
        <v>-3075</v>
      </c>
      <c r="E68">
        <v>-404406.92</v>
      </c>
      <c r="F68">
        <v>-444217.5</v>
      </c>
      <c r="G68">
        <v>0</v>
      </c>
      <c r="H68">
        <v>-370153.49</v>
      </c>
      <c r="I68">
        <v>0</v>
      </c>
      <c r="J68">
        <v>-6844</v>
      </c>
      <c r="K68">
        <v>-6236</v>
      </c>
      <c r="L68">
        <v>0</v>
      </c>
      <c r="M68">
        <v>-4692</v>
      </c>
      <c r="N68">
        <v>0</v>
      </c>
      <c r="O68">
        <v>0</v>
      </c>
      <c r="P68">
        <v>0</v>
      </c>
      <c r="Q68">
        <v>0</v>
      </c>
      <c r="R68">
        <v>-2876</v>
      </c>
      <c r="S68">
        <v>0</v>
      </c>
      <c r="T68">
        <v>0</v>
      </c>
      <c r="U68">
        <v>-3075</v>
      </c>
      <c r="V68">
        <v>0</v>
      </c>
      <c r="W68">
        <v>-3075</v>
      </c>
      <c r="X68">
        <v>0</v>
      </c>
      <c r="Y68">
        <v>-3075</v>
      </c>
      <c r="Z68">
        <v>0</v>
      </c>
      <c r="AA68">
        <v>0</v>
      </c>
      <c r="AB68">
        <v>0</v>
      </c>
      <c r="AC68">
        <v>-3075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-3075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-2876</v>
      </c>
      <c r="BC68">
        <v>0</v>
      </c>
      <c r="BD68">
        <v>0</v>
      </c>
      <c r="BE68">
        <v>0</v>
      </c>
      <c r="BF68">
        <v>-199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-212685.47</v>
      </c>
      <c r="BZ68">
        <v>0</v>
      </c>
      <c r="CA68">
        <v>0</v>
      </c>
      <c r="CB68">
        <v>0</v>
      </c>
      <c r="CC68">
        <v>0</v>
      </c>
      <c r="CD68">
        <v>-172874.89</v>
      </c>
      <c r="CE68">
        <v>0</v>
      </c>
      <c r="CF68">
        <v>0</v>
      </c>
      <c r="CG68">
        <v>0</v>
      </c>
      <c r="CH68">
        <v>-1218777.9099999999</v>
      </c>
      <c r="CI68">
        <v>-17772</v>
      </c>
      <c r="CJ68">
        <v>-1</v>
      </c>
      <c r="CK68" t="s">
        <v>107</v>
      </c>
    </row>
    <row r="69" spans="1:89" hidden="1" x14ac:dyDescent="0.55000000000000004">
      <c r="A69">
        <v>21</v>
      </c>
      <c r="B69">
        <v>2013</v>
      </c>
      <c r="C69" t="s">
        <v>113</v>
      </c>
      <c r="D69">
        <v>1962</v>
      </c>
      <c r="E69">
        <v>335331.87</v>
      </c>
      <c r="F69">
        <v>371148.57</v>
      </c>
      <c r="G69">
        <v>0</v>
      </c>
      <c r="H69">
        <v>449079.65</v>
      </c>
      <c r="I69">
        <v>473806.14</v>
      </c>
      <c r="J69">
        <v>5221</v>
      </c>
      <c r="K69">
        <v>5439</v>
      </c>
      <c r="L69">
        <v>0</v>
      </c>
      <c r="M69">
        <v>5243</v>
      </c>
      <c r="N69">
        <v>7773</v>
      </c>
      <c r="O69">
        <v>0</v>
      </c>
      <c r="P69">
        <v>0</v>
      </c>
      <c r="Q69">
        <v>1392</v>
      </c>
      <c r="R69">
        <v>0</v>
      </c>
      <c r="S69">
        <v>0</v>
      </c>
      <c r="T69">
        <v>0</v>
      </c>
      <c r="U69">
        <v>1962</v>
      </c>
      <c r="V69">
        <v>0</v>
      </c>
      <c r="W69">
        <v>1962</v>
      </c>
      <c r="X69">
        <v>0</v>
      </c>
      <c r="Y69">
        <v>1962</v>
      </c>
      <c r="Z69">
        <v>0</v>
      </c>
      <c r="AA69">
        <v>0</v>
      </c>
      <c r="AB69">
        <v>0</v>
      </c>
      <c r="AC69">
        <v>1962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1962</v>
      </c>
      <c r="AQ69">
        <v>0</v>
      </c>
      <c r="AR69">
        <v>0</v>
      </c>
      <c r="AS69">
        <v>0</v>
      </c>
      <c r="AT69">
        <v>0</v>
      </c>
      <c r="AU69">
        <v>570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1392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153499.29999999999</v>
      </c>
      <c r="BZ69">
        <v>0</v>
      </c>
      <c r="CA69">
        <v>0</v>
      </c>
      <c r="CB69">
        <v>204404.59</v>
      </c>
      <c r="CC69">
        <v>0</v>
      </c>
      <c r="CD69">
        <v>117682.6</v>
      </c>
      <c r="CE69">
        <v>0</v>
      </c>
      <c r="CF69">
        <v>0</v>
      </c>
      <c r="CG69">
        <v>179678.1</v>
      </c>
      <c r="CH69">
        <v>1629366.23</v>
      </c>
      <c r="CI69">
        <v>23676</v>
      </c>
      <c r="CJ69">
        <v>1</v>
      </c>
      <c r="CK69" t="s">
        <v>107</v>
      </c>
    </row>
    <row r="70" spans="1:89" hidden="1" x14ac:dyDescent="0.55000000000000004">
      <c r="A70">
        <v>22</v>
      </c>
      <c r="B70">
        <v>2013</v>
      </c>
      <c r="C70" t="s">
        <v>97</v>
      </c>
      <c r="D70">
        <v>-9423</v>
      </c>
      <c r="E70">
        <v>-1528295.34</v>
      </c>
      <c r="F70">
        <v>-1641129.66</v>
      </c>
      <c r="G70">
        <v>-1231026.1000000001</v>
      </c>
      <c r="H70">
        <v>0</v>
      </c>
      <c r="I70">
        <v>0</v>
      </c>
      <c r="J70">
        <v>-26455</v>
      </c>
      <c r="K70">
        <v>-29234</v>
      </c>
      <c r="L70">
        <v>-19173</v>
      </c>
      <c r="M70">
        <v>0</v>
      </c>
      <c r="N70">
        <v>0</v>
      </c>
      <c r="O70">
        <v>0</v>
      </c>
      <c r="P70">
        <v>0</v>
      </c>
      <c r="Q70">
        <v>0</v>
      </c>
      <c r="R70">
        <v>-9033</v>
      </c>
      <c r="S70">
        <v>0</v>
      </c>
      <c r="T70">
        <v>0</v>
      </c>
      <c r="U70">
        <v>-9423</v>
      </c>
      <c r="V70">
        <v>0</v>
      </c>
      <c r="W70">
        <v>-9423</v>
      </c>
      <c r="X70">
        <v>0</v>
      </c>
      <c r="Y70">
        <v>0</v>
      </c>
      <c r="Z70">
        <v>-9423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-9423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-9423</v>
      </c>
      <c r="AO70">
        <v>0</v>
      </c>
      <c r="AP70">
        <v>0</v>
      </c>
      <c r="AQ70">
        <v>0</v>
      </c>
      <c r="AR70">
        <v>0</v>
      </c>
      <c r="AS70">
        <v>-390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-9033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-746847</v>
      </c>
      <c r="BZ70">
        <v>-407819.41</v>
      </c>
      <c r="CA70">
        <v>0</v>
      </c>
      <c r="CB70">
        <v>0</v>
      </c>
      <c r="CC70">
        <v>0</v>
      </c>
      <c r="CD70">
        <v>-634012.68000000005</v>
      </c>
      <c r="CE70">
        <v>-817922.97</v>
      </c>
      <c r="CF70">
        <v>0</v>
      </c>
      <c r="CG70">
        <v>0</v>
      </c>
      <c r="CH70">
        <v>-4400451.0999999996</v>
      </c>
      <c r="CI70">
        <v>-74862</v>
      </c>
      <c r="CJ70">
        <v>-1</v>
      </c>
      <c r="CK70" t="s">
        <v>107</v>
      </c>
    </row>
    <row r="71" spans="1:89" hidden="1" x14ac:dyDescent="0.55000000000000004">
      <c r="A71">
        <v>23</v>
      </c>
      <c r="B71">
        <v>2013</v>
      </c>
      <c r="C71" t="s">
        <v>114</v>
      </c>
      <c r="D71">
        <v>2337</v>
      </c>
      <c r="E71">
        <v>482861.09</v>
      </c>
      <c r="F71">
        <v>541433.59999999998</v>
      </c>
      <c r="G71">
        <v>523237</v>
      </c>
      <c r="H71">
        <v>0</v>
      </c>
      <c r="I71">
        <v>511597.68</v>
      </c>
      <c r="J71">
        <v>10972</v>
      </c>
      <c r="K71">
        <v>10517</v>
      </c>
      <c r="L71">
        <v>7010</v>
      </c>
      <c r="M71">
        <v>0</v>
      </c>
      <c r="N71">
        <v>6532</v>
      </c>
      <c r="O71">
        <v>0</v>
      </c>
      <c r="P71">
        <v>0</v>
      </c>
      <c r="Q71">
        <v>1776</v>
      </c>
      <c r="R71">
        <v>0</v>
      </c>
      <c r="S71">
        <v>0</v>
      </c>
      <c r="T71">
        <v>0</v>
      </c>
      <c r="U71">
        <v>2337</v>
      </c>
      <c r="V71">
        <v>0</v>
      </c>
      <c r="W71">
        <v>2337</v>
      </c>
      <c r="X71">
        <v>0</v>
      </c>
      <c r="Y71">
        <v>0</v>
      </c>
      <c r="Z71">
        <v>2337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2337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2337</v>
      </c>
      <c r="AR71">
        <v>0</v>
      </c>
      <c r="AS71">
        <v>0</v>
      </c>
      <c r="AT71">
        <v>561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1776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242534.37</v>
      </c>
      <c r="BZ71">
        <v>228593.89</v>
      </c>
      <c r="CA71">
        <v>0</v>
      </c>
      <c r="CB71">
        <v>0</v>
      </c>
      <c r="CC71">
        <v>0</v>
      </c>
      <c r="CD71">
        <v>183961.86</v>
      </c>
      <c r="CE71">
        <v>246790.49</v>
      </c>
      <c r="CF71">
        <v>0</v>
      </c>
      <c r="CG71">
        <v>0</v>
      </c>
      <c r="CH71">
        <v>2059129.37</v>
      </c>
      <c r="CI71">
        <v>35031</v>
      </c>
      <c r="CJ71">
        <v>1</v>
      </c>
      <c r="CK71" t="s">
        <v>107</v>
      </c>
    </row>
    <row r="72" spans="1:89" hidden="1" x14ac:dyDescent="0.55000000000000004">
      <c r="A72">
        <v>24</v>
      </c>
      <c r="B72">
        <v>2013</v>
      </c>
      <c r="C72" t="s">
        <v>106</v>
      </c>
      <c r="D72">
        <v>-4442</v>
      </c>
      <c r="E72">
        <v>-1124336.2</v>
      </c>
      <c r="F72">
        <v>-1288298.1499999999</v>
      </c>
      <c r="G72">
        <v>-1121177.56</v>
      </c>
      <c r="H72">
        <v>-871183.11</v>
      </c>
      <c r="I72">
        <v>0</v>
      </c>
      <c r="J72">
        <v>-18751</v>
      </c>
      <c r="K72">
        <v>-24645</v>
      </c>
      <c r="L72">
        <v>-16516</v>
      </c>
      <c r="M72">
        <v>-10464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-4442</v>
      </c>
      <c r="V72">
        <v>0</v>
      </c>
      <c r="W72">
        <v>-4442</v>
      </c>
      <c r="X72">
        <v>0</v>
      </c>
      <c r="Y72">
        <v>0</v>
      </c>
      <c r="Z72">
        <v>-4442</v>
      </c>
      <c r="AA72">
        <v>0</v>
      </c>
      <c r="AB72">
        <v>0</v>
      </c>
      <c r="AC72">
        <v>0</v>
      </c>
      <c r="AD72">
        <v>-4442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-4442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-3924</v>
      </c>
      <c r="BB72">
        <v>0</v>
      </c>
      <c r="BC72">
        <v>0</v>
      </c>
      <c r="BD72">
        <v>0</v>
      </c>
      <c r="BE72">
        <v>-518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-611263.06999999995</v>
      </c>
      <c r="BZ72">
        <v>-385361.77</v>
      </c>
      <c r="CA72">
        <v>-285801.08</v>
      </c>
      <c r="CB72">
        <v>0</v>
      </c>
      <c r="CC72">
        <v>0</v>
      </c>
      <c r="CD72">
        <v>-447301.12</v>
      </c>
      <c r="CE72">
        <v>-552482.36</v>
      </c>
      <c r="CF72">
        <v>-535795.53</v>
      </c>
      <c r="CG72">
        <v>0</v>
      </c>
      <c r="CH72">
        <v>-4404995.0199999996</v>
      </c>
      <c r="CI72">
        <v>-70376</v>
      </c>
      <c r="CJ72">
        <v>-1</v>
      </c>
      <c r="CK72" t="s">
        <v>107</v>
      </c>
    </row>
    <row r="73" spans="1:89" hidden="1" x14ac:dyDescent="0.55000000000000004">
      <c r="A73">
        <v>25</v>
      </c>
      <c r="B73">
        <v>2013</v>
      </c>
      <c r="C73" t="s">
        <v>115</v>
      </c>
      <c r="D73">
        <v>9878</v>
      </c>
      <c r="E73">
        <v>5209667.21</v>
      </c>
      <c r="F73">
        <v>7600274.21</v>
      </c>
      <c r="G73">
        <v>7764373.8399999999</v>
      </c>
      <c r="H73">
        <v>7927532.1200000001</v>
      </c>
      <c r="I73">
        <v>8169985.5499999998</v>
      </c>
      <c r="J73">
        <v>106045</v>
      </c>
      <c r="K73">
        <v>151064</v>
      </c>
      <c r="L73">
        <v>115174</v>
      </c>
      <c r="M73">
        <v>108187</v>
      </c>
      <c r="N73">
        <v>113502</v>
      </c>
      <c r="O73">
        <v>0</v>
      </c>
      <c r="P73">
        <v>0</v>
      </c>
      <c r="Q73">
        <v>0</v>
      </c>
      <c r="R73">
        <v>0</v>
      </c>
      <c r="S73">
        <v>4766</v>
      </c>
      <c r="T73">
        <v>0</v>
      </c>
      <c r="U73">
        <v>9878</v>
      </c>
      <c r="V73">
        <v>0</v>
      </c>
      <c r="W73">
        <v>9878</v>
      </c>
      <c r="X73">
        <v>0</v>
      </c>
      <c r="Y73">
        <v>0</v>
      </c>
      <c r="Z73">
        <v>9878</v>
      </c>
      <c r="AA73">
        <v>0</v>
      </c>
      <c r="AB73">
        <v>0</v>
      </c>
      <c r="AC73">
        <v>0</v>
      </c>
      <c r="AD73">
        <v>9878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9878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5112</v>
      </c>
      <c r="AV73">
        <v>0</v>
      </c>
      <c r="AW73">
        <v>0</v>
      </c>
      <c r="AX73">
        <v>0</v>
      </c>
      <c r="AY73">
        <v>4766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3386847.59</v>
      </c>
      <c r="BZ73">
        <v>2333730.66</v>
      </c>
      <c r="CA73">
        <v>2167155.2000000002</v>
      </c>
      <c r="CB73">
        <v>2384702.5499999998</v>
      </c>
      <c r="CC73">
        <v>0</v>
      </c>
      <c r="CD73">
        <v>996240.59</v>
      </c>
      <c r="CE73">
        <v>2169631.0299999998</v>
      </c>
      <c r="CF73">
        <v>2003996.92</v>
      </c>
      <c r="CG73">
        <v>2142249.12</v>
      </c>
      <c r="CH73">
        <v>36671832.93</v>
      </c>
      <c r="CI73">
        <v>593972</v>
      </c>
      <c r="CJ73">
        <v>1</v>
      </c>
      <c r="CK73" t="s">
        <v>107</v>
      </c>
    </row>
    <row r="74" spans="1:89" hidden="1" x14ac:dyDescent="0.55000000000000004">
      <c r="A74">
        <v>26</v>
      </c>
      <c r="B74">
        <v>2014</v>
      </c>
      <c r="C74" t="s">
        <v>88</v>
      </c>
      <c r="D74">
        <v>-246098</v>
      </c>
      <c r="E74">
        <v>-16981113.18</v>
      </c>
      <c r="F74">
        <v>0</v>
      </c>
      <c r="G74">
        <v>0</v>
      </c>
      <c r="H74">
        <v>0</v>
      </c>
      <c r="I74">
        <v>0</v>
      </c>
      <c r="J74">
        <v>-299265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-246098</v>
      </c>
      <c r="U74">
        <v>-246098</v>
      </c>
      <c r="V74">
        <v>-246098</v>
      </c>
      <c r="W74">
        <v>0</v>
      </c>
      <c r="X74">
        <v>-246098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-246098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-246098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-16981113.18</v>
      </c>
      <c r="CI74">
        <v>-299265</v>
      </c>
      <c r="CJ74">
        <v>-1</v>
      </c>
      <c r="CK74" t="s">
        <v>107</v>
      </c>
    </row>
    <row r="75" spans="1:89" hidden="1" x14ac:dyDescent="0.55000000000000004">
      <c r="A75">
        <v>27</v>
      </c>
      <c r="B75">
        <v>2014</v>
      </c>
      <c r="C75" t="s">
        <v>108</v>
      </c>
      <c r="D75">
        <v>1902</v>
      </c>
      <c r="E75">
        <v>160859.76999999999</v>
      </c>
      <c r="F75">
        <v>0</v>
      </c>
      <c r="G75">
        <v>0</v>
      </c>
      <c r="H75">
        <v>0</v>
      </c>
      <c r="I75">
        <v>158731.79</v>
      </c>
      <c r="J75">
        <v>2760</v>
      </c>
      <c r="K75">
        <v>0</v>
      </c>
      <c r="L75">
        <v>0</v>
      </c>
      <c r="M75">
        <v>0</v>
      </c>
      <c r="N75">
        <v>2592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1902</v>
      </c>
      <c r="V75">
        <v>1902</v>
      </c>
      <c r="W75">
        <v>0</v>
      </c>
      <c r="X75">
        <v>1902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1902</v>
      </c>
      <c r="AG75">
        <v>0</v>
      </c>
      <c r="AH75">
        <v>1902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160859.76999999999</v>
      </c>
      <c r="CI75">
        <v>2760</v>
      </c>
      <c r="CJ75">
        <v>1</v>
      </c>
      <c r="CK75" t="s">
        <v>107</v>
      </c>
    </row>
    <row r="76" spans="1:89" hidden="1" x14ac:dyDescent="0.55000000000000004">
      <c r="A76">
        <v>28</v>
      </c>
      <c r="B76">
        <v>2014</v>
      </c>
      <c r="C76" t="s">
        <v>100</v>
      </c>
      <c r="D76">
        <v>-7307</v>
      </c>
      <c r="E76">
        <v>-629120.56999999995</v>
      </c>
      <c r="F76">
        <v>0</v>
      </c>
      <c r="G76">
        <v>0</v>
      </c>
      <c r="H76">
        <v>-681313.05</v>
      </c>
      <c r="I76">
        <v>0</v>
      </c>
      <c r="J76">
        <v>-10523</v>
      </c>
      <c r="K76">
        <v>0</v>
      </c>
      <c r="L76">
        <v>0</v>
      </c>
      <c r="M76">
        <v>-10671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-7307</v>
      </c>
      <c r="V76">
        <v>-7307</v>
      </c>
      <c r="W76">
        <v>0</v>
      </c>
      <c r="X76">
        <v>-7307</v>
      </c>
      <c r="Y76">
        <v>0</v>
      </c>
      <c r="Z76">
        <v>0</v>
      </c>
      <c r="AA76">
        <v>0</v>
      </c>
      <c r="AB76">
        <v>-7307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-7307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-1310433.6200000001</v>
      </c>
      <c r="CI76">
        <v>-21194</v>
      </c>
      <c r="CJ76">
        <v>-1</v>
      </c>
      <c r="CK76" t="s">
        <v>107</v>
      </c>
    </row>
    <row r="77" spans="1:89" hidden="1" x14ac:dyDescent="0.55000000000000004">
      <c r="A77">
        <v>29</v>
      </c>
      <c r="B77">
        <v>2014</v>
      </c>
      <c r="C77" t="s">
        <v>109</v>
      </c>
      <c r="D77">
        <v>913</v>
      </c>
      <c r="E77">
        <v>102649.51</v>
      </c>
      <c r="F77">
        <v>0</v>
      </c>
      <c r="G77">
        <v>0</v>
      </c>
      <c r="H77">
        <v>172007.22</v>
      </c>
      <c r="I77">
        <v>119255.53</v>
      </c>
      <c r="J77">
        <v>1504</v>
      </c>
      <c r="K77">
        <v>0</v>
      </c>
      <c r="L77">
        <v>0</v>
      </c>
      <c r="M77">
        <v>2683</v>
      </c>
      <c r="N77">
        <v>1968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913</v>
      </c>
      <c r="V77">
        <v>913</v>
      </c>
      <c r="W77">
        <v>0</v>
      </c>
      <c r="X77">
        <v>913</v>
      </c>
      <c r="Y77">
        <v>0</v>
      </c>
      <c r="Z77">
        <v>0</v>
      </c>
      <c r="AA77">
        <v>0</v>
      </c>
      <c r="AB77">
        <v>913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913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39165.29</v>
      </c>
      <c r="CC77">
        <v>0</v>
      </c>
      <c r="CD77">
        <v>0</v>
      </c>
      <c r="CE77">
        <v>0</v>
      </c>
      <c r="CF77">
        <v>0</v>
      </c>
      <c r="CG77">
        <v>91916.98</v>
      </c>
      <c r="CH77">
        <v>274656.73</v>
      </c>
      <c r="CI77">
        <v>4187</v>
      </c>
      <c r="CJ77">
        <v>1</v>
      </c>
      <c r="CK77" t="s">
        <v>107</v>
      </c>
    </row>
    <row r="78" spans="1:89" hidden="1" x14ac:dyDescent="0.55000000000000004">
      <c r="A78">
        <v>30</v>
      </c>
      <c r="B78">
        <v>2014</v>
      </c>
      <c r="C78" t="s">
        <v>95</v>
      </c>
      <c r="D78">
        <v>-11268</v>
      </c>
      <c r="E78">
        <v>-990621.21</v>
      </c>
      <c r="F78">
        <v>0</v>
      </c>
      <c r="G78">
        <v>-983826.66</v>
      </c>
      <c r="H78">
        <v>0</v>
      </c>
      <c r="I78">
        <v>0</v>
      </c>
      <c r="J78">
        <v>-16513</v>
      </c>
      <c r="K78">
        <v>0</v>
      </c>
      <c r="L78">
        <v>-14960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-11268</v>
      </c>
      <c r="U78">
        <v>-11268</v>
      </c>
      <c r="V78">
        <v>-11268</v>
      </c>
      <c r="W78">
        <v>0</v>
      </c>
      <c r="X78">
        <v>0</v>
      </c>
      <c r="Y78">
        <v>0</v>
      </c>
      <c r="Z78">
        <v>0</v>
      </c>
      <c r="AA78">
        <v>-11268</v>
      </c>
      <c r="AB78">
        <v>0</v>
      </c>
      <c r="AC78">
        <v>0</v>
      </c>
      <c r="AD78">
        <v>0</v>
      </c>
      <c r="AE78">
        <v>-11268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-11268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-1974447.87</v>
      </c>
      <c r="CI78">
        <v>-31473</v>
      </c>
      <c r="CJ78">
        <v>-1</v>
      </c>
      <c r="CK78" t="s">
        <v>107</v>
      </c>
    </row>
    <row r="79" spans="1:89" hidden="1" x14ac:dyDescent="0.55000000000000004">
      <c r="A79">
        <v>31</v>
      </c>
      <c r="B79">
        <v>2014</v>
      </c>
      <c r="C79" t="s">
        <v>110</v>
      </c>
      <c r="D79">
        <v>582</v>
      </c>
      <c r="E79">
        <v>65597</v>
      </c>
      <c r="F79">
        <v>0</v>
      </c>
      <c r="G79">
        <v>76021.53</v>
      </c>
      <c r="H79">
        <v>0</v>
      </c>
      <c r="I79">
        <v>60325.99</v>
      </c>
      <c r="J79">
        <v>1020</v>
      </c>
      <c r="K79">
        <v>0</v>
      </c>
      <c r="L79">
        <v>943</v>
      </c>
      <c r="M79">
        <v>0</v>
      </c>
      <c r="N79">
        <v>813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582</v>
      </c>
      <c r="V79">
        <v>582</v>
      </c>
      <c r="W79">
        <v>0</v>
      </c>
      <c r="X79">
        <v>0</v>
      </c>
      <c r="Y79">
        <v>0</v>
      </c>
      <c r="Z79">
        <v>0</v>
      </c>
      <c r="AA79">
        <v>582</v>
      </c>
      <c r="AB79">
        <v>0</v>
      </c>
      <c r="AC79">
        <v>0</v>
      </c>
      <c r="AD79">
        <v>0</v>
      </c>
      <c r="AE79">
        <v>582</v>
      </c>
      <c r="AF79">
        <v>0</v>
      </c>
      <c r="AG79">
        <v>0</v>
      </c>
      <c r="AH79">
        <v>0</v>
      </c>
      <c r="AI79">
        <v>582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141618.53</v>
      </c>
      <c r="CI79">
        <v>1963</v>
      </c>
      <c r="CJ79">
        <v>1</v>
      </c>
      <c r="CK79" t="s">
        <v>107</v>
      </c>
    </row>
    <row r="80" spans="1:89" hidden="1" x14ac:dyDescent="0.55000000000000004">
      <c r="A80">
        <v>32</v>
      </c>
      <c r="B80">
        <v>2014</v>
      </c>
      <c r="C80" t="s">
        <v>102</v>
      </c>
      <c r="D80">
        <v>-3099</v>
      </c>
      <c r="E80">
        <v>-334480.09999999998</v>
      </c>
      <c r="F80">
        <v>0</v>
      </c>
      <c r="G80">
        <v>-461363.33</v>
      </c>
      <c r="H80">
        <v>-443525.84</v>
      </c>
      <c r="I80">
        <v>0</v>
      </c>
      <c r="J80">
        <v>-5281</v>
      </c>
      <c r="K80">
        <v>0</v>
      </c>
      <c r="L80">
        <v>-5912</v>
      </c>
      <c r="M80">
        <v>-6084</v>
      </c>
      <c r="N80">
        <v>0</v>
      </c>
      <c r="O80">
        <v>0</v>
      </c>
      <c r="P80">
        <v>0</v>
      </c>
      <c r="Q80">
        <v>-3099</v>
      </c>
      <c r="R80">
        <v>0</v>
      </c>
      <c r="S80">
        <v>0</v>
      </c>
      <c r="T80">
        <v>0</v>
      </c>
      <c r="U80">
        <v>-3099</v>
      </c>
      <c r="V80">
        <v>-3099</v>
      </c>
      <c r="W80">
        <v>0</v>
      </c>
      <c r="X80">
        <v>0</v>
      </c>
      <c r="Y80">
        <v>0</v>
      </c>
      <c r="Z80">
        <v>0</v>
      </c>
      <c r="AA80">
        <v>-3099</v>
      </c>
      <c r="AB80">
        <v>0</v>
      </c>
      <c r="AC80">
        <v>-3099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-3099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-179798.97</v>
      </c>
      <c r="CB80">
        <v>0</v>
      </c>
      <c r="CC80">
        <v>0</v>
      </c>
      <c r="CD80">
        <v>0</v>
      </c>
      <c r="CE80">
        <v>0</v>
      </c>
      <c r="CF80">
        <v>-197636.46</v>
      </c>
      <c r="CG80">
        <v>0</v>
      </c>
      <c r="CH80">
        <v>-1239369.27</v>
      </c>
      <c r="CI80">
        <v>-17277</v>
      </c>
      <c r="CJ80">
        <v>-1</v>
      </c>
      <c r="CK80" t="s">
        <v>107</v>
      </c>
    </row>
    <row r="81" spans="1:97" hidden="1" x14ac:dyDescent="0.55000000000000004">
      <c r="A81">
        <v>33</v>
      </c>
      <c r="B81">
        <v>2014</v>
      </c>
      <c r="C81" t="s">
        <v>111</v>
      </c>
      <c r="D81">
        <v>837</v>
      </c>
      <c r="E81">
        <v>120259.98</v>
      </c>
      <c r="F81">
        <v>0</v>
      </c>
      <c r="G81">
        <v>199175.58</v>
      </c>
      <c r="H81">
        <v>309941.44</v>
      </c>
      <c r="I81">
        <v>152550.39000000001</v>
      </c>
      <c r="J81">
        <v>1997</v>
      </c>
      <c r="K81">
        <v>0</v>
      </c>
      <c r="L81">
        <v>2729</v>
      </c>
      <c r="M81">
        <v>4404</v>
      </c>
      <c r="N81">
        <v>2092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837</v>
      </c>
      <c r="V81">
        <v>837</v>
      </c>
      <c r="W81">
        <v>0</v>
      </c>
      <c r="X81">
        <v>0</v>
      </c>
      <c r="Y81">
        <v>0</v>
      </c>
      <c r="Z81">
        <v>0</v>
      </c>
      <c r="AA81">
        <v>837</v>
      </c>
      <c r="AB81">
        <v>0</v>
      </c>
      <c r="AC81">
        <v>837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837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166840.42000000001</v>
      </c>
      <c r="CB81">
        <v>31981.83</v>
      </c>
      <c r="CC81">
        <v>0</v>
      </c>
      <c r="CD81">
        <v>0</v>
      </c>
      <c r="CE81">
        <v>0</v>
      </c>
      <c r="CF81">
        <v>56074.559999999998</v>
      </c>
      <c r="CG81">
        <v>189372.88</v>
      </c>
      <c r="CH81">
        <v>629377</v>
      </c>
      <c r="CI81">
        <v>9130</v>
      </c>
      <c r="CJ81">
        <v>1</v>
      </c>
      <c r="CK81" t="s">
        <v>107</v>
      </c>
    </row>
    <row r="82" spans="1:97" hidden="1" x14ac:dyDescent="0.55000000000000004">
      <c r="A82">
        <v>34</v>
      </c>
      <c r="B82">
        <v>2014</v>
      </c>
      <c r="C82" t="s">
        <v>92</v>
      </c>
      <c r="D82">
        <v>-27958</v>
      </c>
      <c r="E82">
        <v>-2947567.37</v>
      </c>
      <c r="F82">
        <v>-2777388.48</v>
      </c>
      <c r="G82">
        <v>0</v>
      </c>
      <c r="H82">
        <v>0</v>
      </c>
      <c r="I82">
        <v>0</v>
      </c>
      <c r="J82">
        <v>-51345</v>
      </c>
      <c r="K82">
        <v>-44755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-27958</v>
      </c>
      <c r="U82">
        <v>-27958</v>
      </c>
      <c r="V82">
        <v>0</v>
      </c>
      <c r="W82">
        <v>-27958</v>
      </c>
      <c r="X82">
        <v>0</v>
      </c>
      <c r="Y82">
        <v>-27958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-27958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-27958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-1134695.82</v>
      </c>
      <c r="BZ82">
        <v>0</v>
      </c>
      <c r="CA82">
        <v>0</v>
      </c>
      <c r="CB82">
        <v>0</v>
      </c>
      <c r="CC82">
        <v>0</v>
      </c>
      <c r="CD82">
        <v>-1304874.71</v>
      </c>
      <c r="CE82">
        <v>0</v>
      </c>
      <c r="CF82">
        <v>0</v>
      </c>
      <c r="CG82">
        <v>0</v>
      </c>
      <c r="CH82">
        <v>-5724955.8499999996</v>
      </c>
      <c r="CI82">
        <v>-96100</v>
      </c>
      <c r="CJ82">
        <v>-1</v>
      </c>
      <c r="CK82" t="s">
        <v>107</v>
      </c>
    </row>
    <row r="83" spans="1:97" hidden="1" x14ac:dyDescent="0.55000000000000004">
      <c r="A83">
        <v>35</v>
      </c>
      <c r="B83">
        <v>2014</v>
      </c>
      <c r="C83" t="s">
        <v>112</v>
      </c>
      <c r="D83">
        <v>797</v>
      </c>
      <c r="E83">
        <v>98242.54</v>
      </c>
      <c r="F83">
        <v>89503.74</v>
      </c>
      <c r="G83">
        <v>0</v>
      </c>
      <c r="H83">
        <v>0</v>
      </c>
      <c r="I83">
        <v>75016.52</v>
      </c>
      <c r="J83">
        <v>1845</v>
      </c>
      <c r="K83">
        <v>1454</v>
      </c>
      <c r="L83">
        <v>0</v>
      </c>
      <c r="M83">
        <v>0</v>
      </c>
      <c r="N83">
        <v>1131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797</v>
      </c>
      <c r="V83">
        <v>0</v>
      </c>
      <c r="W83">
        <v>797</v>
      </c>
      <c r="X83">
        <v>0</v>
      </c>
      <c r="Y83">
        <v>797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797</v>
      </c>
      <c r="AG83">
        <v>0</v>
      </c>
      <c r="AH83">
        <v>797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33313.15</v>
      </c>
      <c r="BZ83">
        <v>0</v>
      </c>
      <c r="CA83">
        <v>0</v>
      </c>
      <c r="CB83">
        <v>0</v>
      </c>
      <c r="CC83">
        <v>0</v>
      </c>
      <c r="CD83">
        <v>42051.95</v>
      </c>
      <c r="CE83">
        <v>0</v>
      </c>
      <c r="CF83">
        <v>0</v>
      </c>
      <c r="CG83">
        <v>0</v>
      </c>
      <c r="CH83">
        <v>187746.28</v>
      </c>
      <c r="CI83">
        <v>3299</v>
      </c>
      <c r="CJ83">
        <v>1</v>
      </c>
      <c r="CK83" t="s">
        <v>107</v>
      </c>
    </row>
    <row r="84" spans="1:97" hidden="1" x14ac:dyDescent="0.55000000000000004">
      <c r="A84">
        <v>36</v>
      </c>
      <c r="B84">
        <v>2014</v>
      </c>
      <c r="C84" t="s">
        <v>104</v>
      </c>
      <c r="D84">
        <v>-3320</v>
      </c>
      <c r="E84">
        <v>-452382.87</v>
      </c>
      <c r="F84">
        <v>-449330.06</v>
      </c>
      <c r="G84">
        <v>0</v>
      </c>
      <c r="H84">
        <v>-418405.06</v>
      </c>
      <c r="I84">
        <v>0</v>
      </c>
      <c r="J84">
        <v>-7324</v>
      </c>
      <c r="K84">
        <v>-7181</v>
      </c>
      <c r="L84">
        <v>0</v>
      </c>
      <c r="M84">
        <v>-6029</v>
      </c>
      <c r="N84">
        <v>0</v>
      </c>
      <c r="O84">
        <v>0</v>
      </c>
      <c r="P84">
        <v>0</v>
      </c>
      <c r="Q84">
        <v>-3320</v>
      </c>
      <c r="R84">
        <v>0</v>
      </c>
      <c r="S84">
        <v>0</v>
      </c>
      <c r="T84">
        <v>0</v>
      </c>
      <c r="U84">
        <v>-3320</v>
      </c>
      <c r="V84">
        <v>0</v>
      </c>
      <c r="W84">
        <v>-3320</v>
      </c>
      <c r="X84">
        <v>0</v>
      </c>
      <c r="Y84">
        <v>-3320</v>
      </c>
      <c r="Z84">
        <v>0</v>
      </c>
      <c r="AA84">
        <v>0</v>
      </c>
      <c r="AB84">
        <v>0</v>
      </c>
      <c r="AC84">
        <v>-3320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-3320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-183666.62</v>
      </c>
      <c r="BZ84">
        <v>0</v>
      </c>
      <c r="CA84">
        <v>0</v>
      </c>
      <c r="CB84">
        <v>0</v>
      </c>
      <c r="CC84">
        <v>0</v>
      </c>
      <c r="CD84">
        <v>-186719.43</v>
      </c>
      <c r="CE84">
        <v>0</v>
      </c>
      <c r="CF84">
        <v>0</v>
      </c>
      <c r="CG84">
        <v>0</v>
      </c>
      <c r="CH84">
        <v>-1320117.99</v>
      </c>
      <c r="CI84">
        <v>-20534</v>
      </c>
      <c r="CJ84">
        <v>-1</v>
      </c>
      <c r="CK84" t="s">
        <v>107</v>
      </c>
    </row>
    <row r="85" spans="1:97" hidden="1" x14ac:dyDescent="0.55000000000000004">
      <c r="A85">
        <v>37</v>
      </c>
      <c r="B85">
        <v>2014</v>
      </c>
      <c r="C85" t="s">
        <v>113</v>
      </c>
      <c r="D85">
        <v>853</v>
      </c>
      <c r="E85">
        <v>135733.71</v>
      </c>
      <c r="F85">
        <v>134335.63</v>
      </c>
      <c r="G85">
        <v>0</v>
      </c>
      <c r="H85">
        <v>192499.76</v>
      </c>
      <c r="I85">
        <v>131431.79999999999</v>
      </c>
      <c r="J85">
        <v>2571</v>
      </c>
      <c r="K85">
        <v>2292</v>
      </c>
      <c r="L85">
        <v>0</v>
      </c>
      <c r="M85">
        <v>2731</v>
      </c>
      <c r="N85">
        <v>1823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853</v>
      </c>
      <c r="V85">
        <v>0</v>
      </c>
      <c r="W85">
        <v>853</v>
      </c>
      <c r="X85">
        <v>0</v>
      </c>
      <c r="Y85">
        <v>853</v>
      </c>
      <c r="Z85">
        <v>0</v>
      </c>
      <c r="AA85">
        <v>0</v>
      </c>
      <c r="AB85">
        <v>0</v>
      </c>
      <c r="AC85">
        <v>853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853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58501.760000000002</v>
      </c>
      <c r="BZ85">
        <v>0</v>
      </c>
      <c r="CA85">
        <v>0</v>
      </c>
      <c r="CB85">
        <v>40818.83</v>
      </c>
      <c r="CC85">
        <v>0</v>
      </c>
      <c r="CD85">
        <v>59899.839999999997</v>
      </c>
      <c r="CE85">
        <v>0</v>
      </c>
      <c r="CF85">
        <v>0</v>
      </c>
      <c r="CG85">
        <v>101886.79</v>
      </c>
      <c r="CH85">
        <v>462569.1</v>
      </c>
      <c r="CI85">
        <v>7594</v>
      </c>
      <c r="CJ85">
        <v>1</v>
      </c>
      <c r="CK85" t="s">
        <v>107</v>
      </c>
    </row>
    <row r="86" spans="1:97" hidden="1" x14ac:dyDescent="0.55000000000000004">
      <c r="A86">
        <v>38</v>
      </c>
      <c r="B86">
        <v>2014</v>
      </c>
      <c r="C86" t="s">
        <v>97</v>
      </c>
      <c r="D86">
        <v>-7150</v>
      </c>
      <c r="E86">
        <v>-1047158.53</v>
      </c>
      <c r="F86">
        <v>-1241530.56</v>
      </c>
      <c r="G86">
        <v>-976723.93</v>
      </c>
      <c r="H86">
        <v>0</v>
      </c>
      <c r="I86">
        <v>0</v>
      </c>
      <c r="J86">
        <v>-18041</v>
      </c>
      <c r="K86">
        <v>-19252</v>
      </c>
      <c r="L86">
        <v>-13054</v>
      </c>
      <c r="M86">
        <v>0</v>
      </c>
      <c r="N86">
        <v>0</v>
      </c>
      <c r="O86">
        <v>0</v>
      </c>
      <c r="P86">
        <v>0</v>
      </c>
      <c r="Q86">
        <v>0</v>
      </c>
      <c r="R86">
        <v>-7150</v>
      </c>
      <c r="S86">
        <v>0</v>
      </c>
      <c r="T86">
        <v>0</v>
      </c>
      <c r="U86">
        <v>-7150</v>
      </c>
      <c r="V86">
        <v>0</v>
      </c>
      <c r="W86">
        <v>-7150</v>
      </c>
      <c r="X86">
        <v>0</v>
      </c>
      <c r="Y86">
        <v>0</v>
      </c>
      <c r="Z86">
        <v>-7150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-7150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-7150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-580643.22</v>
      </c>
      <c r="BZ86">
        <v>-338004.3</v>
      </c>
      <c r="CA86">
        <v>0</v>
      </c>
      <c r="CB86">
        <v>0</v>
      </c>
      <c r="CC86">
        <v>0</v>
      </c>
      <c r="CD86">
        <v>-386271.19</v>
      </c>
      <c r="CE86">
        <v>-602810.93000000005</v>
      </c>
      <c r="CF86">
        <v>0</v>
      </c>
      <c r="CG86">
        <v>0</v>
      </c>
      <c r="CH86">
        <v>-3265413.02</v>
      </c>
      <c r="CI86">
        <v>-50347</v>
      </c>
      <c r="CJ86">
        <v>-1</v>
      </c>
      <c r="CK86" t="s">
        <v>107</v>
      </c>
    </row>
    <row r="87" spans="1:97" hidden="1" x14ac:dyDescent="0.55000000000000004">
      <c r="A87">
        <v>39</v>
      </c>
      <c r="B87">
        <v>2014</v>
      </c>
      <c r="C87" t="s">
        <v>114</v>
      </c>
      <c r="D87">
        <v>628</v>
      </c>
      <c r="E87">
        <v>80485.37</v>
      </c>
      <c r="F87">
        <v>115571.08</v>
      </c>
      <c r="G87">
        <v>104863.38</v>
      </c>
      <c r="H87">
        <v>0</v>
      </c>
      <c r="I87">
        <v>66830.009999999995</v>
      </c>
      <c r="J87">
        <v>1678</v>
      </c>
      <c r="K87">
        <v>1663</v>
      </c>
      <c r="L87">
        <v>1467</v>
      </c>
      <c r="M87">
        <v>0</v>
      </c>
      <c r="N87">
        <v>1075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628</v>
      </c>
      <c r="V87">
        <v>0</v>
      </c>
      <c r="W87">
        <v>628</v>
      </c>
      <c r="X87">
        <v>0</v>
      </c>
      <c r="Y87">
        <v>0</v>
      </c>
      <c r="Z87">
        <v>628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628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628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59148.39</v>
      </c>
      <c r="BZ87">
        <v>44690.080000000002</v>
      </c>
      <c r="CA87">
        <v>0</v>
      </c>
      <c r="CB87">
        <v>0</v>
      </c>
      <c r="CC87">
        <v>0</v>
      </c>
      <c r="CD87">
        <v>24062.68</v>
      </c>
      <c r="CE87">
        <v>55397.78</v>
      </c>
      <c r="CF87">
        <v>0</v>
      </c>
      <c r="CG87">
        <v>0</v>
      </c>
      <c r="CH87">
        <v>300919.83</v>
      </c>
      <c r="CI87">
        <v>4808</v>
      </c>
      <c r="CJ87">
        <v>1</v>
      </c>
      <c r="CK87" t="s">
        <v>107</v>
      </c>
    </row>
    <row r="88" spans="1:97" hidden="1" x14ac:dyDescent="0.55000000000000004">
      <c r="A88">
        <v>40</v>
      </c>
      <c r="B88">
        <v>2014</v>
      </c>
      <c r="C88" t="s">
        <v>106</v>
      </c>
      <c r="D88">
        <v>-4741</v>
      </c>
      <c r="E88">
        <v>-1015472.08</v>
      </c>
      <c r="F88">
        <v>-1249069.73</v>
      </c>
      <c r="G88">
        <v>-1315243.96</v>
      </c>
      <c r="H88">
        <v>-1054208.58</v>
      </c>
      <c r="I88">
        <v>0</v>
      </c>
      <c r="J88">
        <v>-17831</v>
      </c>
      <c r="K88">
        <v>-20195</v>
      </c>
      <c r="L88">
        <v>-15792</v>
      </c>
      <c r="M88">
        <v>-13847</v>
      </c>
      <c r="N88">
        <v>0</v>
      </c>
      <c r="O88">
        <v>0</v>
      </c>
      <c r="P88">
        <v>0</v>
      </c>
      <c r="Q88">
        <v>0</v>
      </c>
      <c r="R88">
        <v>0</v>
      </c>
      <c r="S88">
        <v>-4741</v>
      </c>
      <c r="T88">
        <v>0</v>
      </c>
      <c r="U88">
        <v>-4741</v>
      </c>
      <c r="V88">
        <v>0</v>
      </c>
      <c r="W88">
        <v>-4741</v>
      </c>
      <c r="X88">
        <v>0</v>
      </c>
      <c r="Y88">
        <v>0</v>
      </c>
      <c r="Z88">
        <v>-4741</v>
      </c>
      <c r="AA88">
        <v>0</v>
      </c>
      <c r="AB88">
        <v>0</v>
      </c>
      <c r="AC88">
        <v>0</v>
      </c>
      <c r="AD88">
        <v>-4741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-4741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-594357.68000000005</v>
      </c>
      <c r="BZ88">
        <v>-537438.04</v>
      </c>
      <c r="CA88">
        <v>-361534.47</v>
      </c>
      <c r="CB88">
        <v>0</v>
      </c>
      <c r="CC88">
        <v>0</v>
      </c>
      <c r="CD88">
        <v>-360760.03</v>
      </c>
      <c r="CE88">
        <v>-471263.81</v>
      </c>
      <c r="CF88">
        <v>-622569.85</v>
      </c>
      <c r="CG88">
        <v>0</v>
      </c>
      <c r="CH88">
        <v>-4633994.3499999996</v>
      </c>
      <c r="CI88">
        <v>-67665</v>
      </c>
      <c r="CJ88">
        <v>-1</v>
      </c>
      <c r="CK88" t="s">
        <v>107</v>
      </c>
    </row>
    <row r="89" spans="1:97" hidden="1" x14ac:dyDescent="0.55000000000000004">
      <c r="A89">
        <v>41</v>
      </c>
      <c r="B89">
        <v>2014</v>
      </c>
      <c r="C89" t="s">
        <v>115</v>
      </c>
      <c r="D89">
        <v>3220</v>
      </c>
      <c r="E89">
        <v>1012538.73</v>
      </c>
      <c r="F89">
        <v>1689167.98</v>
      </c>
      <c r="G89">
        <v>2320490.4</v>
      </c>
      <c r="H89">
        <v>2546954.0699999998</v>
      </c>
      <c r="I89">
        <v>1110499.77</v>
      </c>
      <c r="J89">
        <v>21849</v>
      </c>
      <c r="K89">
        <v>34236</v>
      </c>
      <c r="L89">
        <v>34701</v>
      </c>
      <c r="M89">
        <v>39678</v>
      </c>
      <c r="N89">
        <v>15352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3220</v>
      </c>
      <c r="V89">
        <v>0</v>
      </c>
      <c r="W89">
        <v>3220</v>
      </c>
      <c r="X89">
        <v>0</v>
      </c>
      <c r="Y89">
        <v>0</v>
      </c>
      <c r="Z89">
        <v>3220</v>
      </c>
      <c r="AA89">
        <v>0</v>
      </c>
      <c r="AB89">
        <v>0</v>
      </c>
      <c r="AC89">
        <v>0</v>
      </c>
      <c r="AD89">
        <v>3220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3220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945651.57</v>
      </c>
      <c r="BZ89">
        <v>1120107.3799999999</v>
      </c>
      <c r="CA89">
        <v>861148.37</v>
      </c>
      <c r="CB89">
        <v>182109.72</v>
      </c>
      <c r="CC89">
        <v>0</v>
      </c>
      <c r="CD89">
        <v>269022.32</v>
      </c>
      <c r="CE89">
        <v>488784.96</v>
      </c>
      <c r="CF89">
        <v>634684.69999999995</v>
      </c>
      <c r="CG89">
        <v>1618564.02</v>
      </c>
      <c r="CH89">
        <v>7569151.1799999997</v>
      </c>
      <c r="CI89">
        <v>130464</v>
      </c>
      <c r="CJ89">
        <v>1</v>
      </c>
      <c r="CK89" t="s">
        <v>107</v>
      </c>
    </row>
    <row r="92" spans="1:97" x14ac:dyDescent="0.55000000000000004">
      <c r="CK92" t="s">
        <v>87</v>
      </c>
      <c r="CL92" t="s">
        <v>2</v>
      </c>
      <c r="CM92" t="s">
        <v>88</v>
      </c>
      <c r="CN92" t="s">
        <v>90</v>
      </c>
      <c r="CO92" t="s">
        <v>92</v>
      </c>
    </row>
    <row r="93" spans="1:97" x14ac:dyDescent="0.55000000000000004">
      <c r="CK93" t="s">
        <v>89</v>
      </c>
      <c r="CL93">
        <v>320069</v>
      </c>
      <c r="CM93">
        <v>320069</v>
      </c>
      <c r="CN93">
        <v>-257939</v>
      </c>
      <c r="CO93">
        <v>62130</v>
      </c>
    </row>
    <row r="94" spans="1:97" x14ac:dyDescent="0.55000000000000004">
      <c r="CK94" t="s">
        <v>91</v>
      </c>
      <c r="CL94">
        <v>-257939</v>
      </c>
      <c r="CM94" t="s">
        <v>89</v>
      </c>
      <c r="CN94" t="s">
        <v>91</v>
      </c>
      <c r="CO94" t="s">
        <v>91</v>
      </c>
      <c r="CP94" t="s">
        <v>94</v>
      </c>
      <c r="CQ94" t="s">
        <v>94</v>
      </c>
      <c r="CR94" t="s">
        <v>94</v>
      </c>
      <c r="CS94" t="s">
        <v>94</v>
      </c>
    </row>
    <row r="95" spans="1:97" x14ac:dyDescent="0.55000000000000004">
      <c r="CK95" t="s">
        <v>91</v>
      </c>
      <c r="CL95">
        <v>62130</v>
      </c>
    </row>
    <row r="96" spans="1:97" x14ac:dyDescent="0.55000000000000004">
      <c r="CK96" t="s">
        <v>94</v>
      </c>
      <c r="CL96">
        <v>-241786</v>
      </c>
    </row>
    <row r="97" spans="89:96" x14ac:dyDescent="0.55000000000000004">
      <c r="CK97" t="s">
        <v>94</v>
      </c>
      <c r="CL97">
        <v>16153</v>
      </c>
    </row>
    <row r="98" spans="89:96" x14ac:dyDescent="0.55000000000000004">
      <c r="CK98" t="s">
        <v>94</v>
      </c>
      <c r="CL98">
        <v>-36050</v>
      </c>
    </row>
    <row r="99" spans="89:96" x14ac:dyDescent="0.55000000000000004">
      <c r="CK99" t="s">
        <v>94</v>
      </c>
      <c r="CL99">
        <v>26080</v>
      </c>
    </row>
    <row r="100" spans="89:96" x14ac:dyDescent="0.55000000000000004">
      <c r="CL100" t="s">
        <v>88</v>
      </c>
      <c r="CM100" t="s">
        <v>90</v>
      </c>
      <c r="CN100" t="s">
        <v>92</v>
      </c>
      <c r="CO100" t="s">
        <v>93</v>
      </c>
      <c r="CP100" t="s">
        <v>95</v>
      </c>
      <c r="CQ100" t="s">
        <v>96</v>
      </c>
      <c r="CR100" t="s">
        <v>97</v>
      </c>
    </row>
    <row r="101" spans="89:96" x14ac:dyDescent="0.55000000000000004">
      <c r="CK101" t="s">
        <v>89</v>
      </c>
      <c r="CL101">
        <v>320069</v>
      </c>
    </row>
    <row r="102" spans="89:96" x14ac:dyDescent="0.55000000000000004">
      <c r="CK102" t="s">
        <v>91</v>
      </c>
      <c r="CM102">
        <v>-257939</v>
      </c>
      <c r="CN102">
        <v>62130</v>
      </c>
    </row>
    <row r="103" spans="89:96" x14ac:dyDescent="0.55000000000000004">
      <c r="CK103" t="s">
        <v>94</v>
      </c>
      <c r="CO103">
        <v>-241786</v>
      </c>
      <c r="CP103">
        <v>16153</v>
      </c>
      <c r="CQ103">
        <v>-36050</v>
      </c>
      <c r="CR103">
        <v>26080</v>
      </c>
    </row>
    <row r="105" spans="89:96" x14ac:dyDescent="0.55000000000000004">
      <c r="CL105" t="s">
        <v>88</v>
      </c>
      <c r="CM105" t="s">
        <v>90</v>
      </c>
      <c r="CN105" t="s">
        <v>92</v>
      </c>
      <c r="CO105" t="s">
        <v>93</v>
      </c>
      <c r="CP105" t="s">
        <v>95</v>
      </c>
      <c r="CQ105" t="s">
        <v>96</v>
      </c>
      <c r="CR105" t="s">
        <v>97</v>
      </c>
    </row>
    <row r="106" spans="89:96" x14ac:dyDescent="0.55000000000000004">
      <c r="CK106" t="s">
        <v>89</v>
      </c>
      <c r="CL106">
        <v>320069</v>
      </c>
    </row>
    <row r="107" spans="89:96" x14ac:dyDescent="0.55000000000000004">
      <c r="CK107" t="s">
        <v>91</v>
      </c>
      <c r="CM107">
        <f>CM102*-1</f>
        <v>257939</v>
      </c>
      <c r="CN107">
        <v>62130</v>
      </c>
    </row>
    <row r="108" spans="89:96" x14ac:dyDescent="0.55000000000000004">
      <c r="CK108" t="s">
        <v>94</v>
      </c>
      <c r="CO108">
        <f>CO103*-1</f>
        <v>241786</v>
      </c>
      <c r="CP108">
        <v>16153</v>
      </c>
      <c r="CQ108">
        <f>CQ103*-1</f>
        <v>36050</v>
      </c>
      <c r="CR108">
        <f>CR103</f>
        <v>26080</v>
      </c>
    </row>
    <row r="110" spans="89:96" x14ac:dyDescent="0.55000000000000004">
      <c r="CL110" t="s">
        <v>88</v>
      </c>
      <c r="CM110" t="s">
        <v>90</v>
      </c>
      <c r="CN110" t="s">
        <v>92</v>
      </c>
      <c r="CO110" t="s">
        <v>93</v>
      </c>
      <c r="CP110" t="s">
        <v>95</v>
      </c>
      <c r="CQ110" t="s">
        <v>96</v>
      </c>
      <c r="CR110" t="s">
        <v>97</v>
      </c>
    </row>
    <row r="111" spans="89:96" x14ac:dyDescent="0.55000000000000004">
      <c r="CK111" t="s">
        <v>89</v>
      </c>
      <c r="CL111" s="8">
        <v>1</v>
      </c>
    </row>
    <row r="112" spans="89:96" x14ac:dyDescent="0.55000000000000004">
      <c r="CK112" t="s">
        <v>91</v>
      </c>
      <c r="CM112" s="8">
        <f>CN8</f>
        <v>0.80588560591622427</v>
      </c>
      <c r="CN112" s="8">
        <f>CN9</f>
        <v>0.19411439408377568</v>
      </c>
    </row>
    <row r="113" spans="89:96" x14ac:dyDescent="0.55000000000000004">
      <c r="CK113" t="s">
        <v>94</v>
      </c>
      <c r="CO113" s="8">
        <f>CN18</f>
        <v>0.75541836291549636</v>
      </c>
      <c r="CP113" s="8">
        <f>CN19</f>
        <v>5.0467243000727968E-2</v>
      </c>
      <c r="CQ113" s="8">
        <f>CN20</f>
        <v>0.11263196373282011</v>
      </c>
      <c r="CR113" s="8">
        <f>CN21</f>
        <v>8.1482430350955579E-2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81"/>
  <sheetViews>
    <sheetView topLeftCell="A21" workbookViewId="0">
      <selection activeCell="S56" sqref="S56"/>
    </sheetView>
  </sheetViews>
  <sheetFormatPr defaultRowHeight="14.4" x14ac:dyDescent="0.55000000000000004"/>
  <cols>
    <col min="1" max="1" width="4.68359375" bestFit="1" customWidth="1"/>
    <col min="2" max="2" width="7.9453125" bestFit="1" customWidth="1"/>
    <col min="3" max="4" width="9.62890625" customWidth="1"/>
    <col min="5" max="5" width="10.68359375" bestFit="1" customWidth="1"/>
    <col min="6" max="6" width="12.26171875" bestFit="1" customWidth="1"/>
    <col min="7" max="10" width="11.68359375" bestFit="1" customWidth="1"/>
    <col min="11" max="11" width="9.62890625" customWidth="1"/>
    <col min="12" max="12" width="10.62890625" customWidth="1"/>
  </cols>
  <sheetData>
    <row r="1" spans="1:12" x14ac:dyDescent="0.55000000000000004">
      <c r="B1" t="s">
        <v>89</v>
      </c>
      <c r="C1" t="s">
        <v>117</v>
      </c>
      <c r="D1">
        <v>1</v>
      </c>
      <c r="E1" s="4">
        <v>320069</v>
      </c>
      <c r="F1">
        <v>30411763.600000001</v>
      </c>
      <c r="G1">
        <v>15267703.98</v>
      </c>
      <c r="H1">
        <v>12587307.390000001</v>
      </c>
      <c r="I1">
        <v>11398269.65</v>
      </c>
      <c r="J1">
        <v>11155755.220000001</v>
      </c>
    </row>
    <row r="2" spans="1:12" x14ac:dyDescent="0.55000000000000004">
      <c r="A2">
        <v>1</v>
      </c>
      <c r="B2" t="s">
        <v>89</v>
      </c>
      <c r="C2" t="s">
        <v>118</v>
      </c>
      <c r="D2">
        <v>1</v>
      </c>
      <c r="E2" s="4">
        <v>320673</v>
      </c>
      <c r="F2">
        <v>26174282.52</v>
      </c>
      <c r="G2">
        <v>7745897.2599999998</v>
      </c>
      <c r="H2">
        <v>6437708.7699999996</v>
      </c>
      <c r="I2">
        <v>5818855.0199999996</v>
      </c>
      <c r="J2">
        <v>1874641.8</v>
      </c>
    </row>
    <row r="3" spans="1:12" x14ac:dyDescent="0.55000000000000004">
      <c r="A3">
        <v>2</v>
      </c>
      <c r="B3" t="s">
        <v>89</v>
      </c>
      <c r="C3" t="s">
        <v>119</v>
      </c>
      <c r="D3">
        <v>1</v>
      </c>
      <c r="E3" s="4">
        <v>355137</v>
      </c>
      <c r="F3">
        <v>30146878.32</v>
      </c>
      <c r="G3">
        <v>8280549.8700000001</v>
      </c>
      <c r="H3">
        <v>7444145.6299999999</v>
      </c>
      <c r="I3">
        <v>2329381.58</v>
      </c>
      <c r="J3">
        <v>0</v>
      </c>
    </row>
    <row r="4" spans="1:12" x14ac:dyDescent="0.55000000000000004">
      <c r="A4">
        <v>3</v>
      </c>
      <c r="B4" t="s">
        <v>89</v>
      </c>
      <c r="C4" t="s">
        <v>120</v>
      </c>
      <c r="D4">
        <v>1</v>
      </c>
      <c r="E4" s="4">
        <v>445598</v>
      </c>
      <c r="F4">
        <v>36530214.520000003</v>
      </c>
      <c r="G4">
        <v>10475760.27</v>
      </c>
      <c r="H4">
        <v>2885540.02</v>
      </c>
      <c r="I4">
        <v>0</v>
      </c>
      <c r="J4">
        <v>0</v>
      </c>
    </row>
    <row r="5" spans="1:12" x14ac:dyDescent="0.55000000000000004">
      <c r="A5">
        <v>4</v>
      </c>
      <c r="B5" t="s">
        <v>89</v>
      </c>
      <c r="C5" t="s">
        <v>121</v>
      </c>
      <c r="D5">
        <v>1</v>
      </c>
      <c r="E5" s="4">
        <v>434991</v>
      </c>
      <c r="F5">
        <v>37973770.479999997</v>
      </c>
      <c r="G5">
        <v>4549913.2</v>
      </c>
      <c r="H5">
        <v>0</v>
      </c>
      <c r="I5">
        <v>0</v>
      </c>
      <c r="J5">
        <v>0</v>
      </c>
    </row>
    <row r="6" spans="1:12" x14ac:dyDescent="0.55000000000000004">
      <c r="A6">
        <v>5</v>
      </c>
      <c r="B6" t="s">
        <v>89</v>
      </c>
      <c r="C6" t="s">
        <v>122</v>
      </c>
      <c r="D6">
        <v>1</v>
      </c>
      <c r="E6" s="4">
        <v>147945</v>
      </c>
      <c r="F6">
        <v>11275859.66</v>
      </c>
      <c r="G6">
        <v>0</v>
      </c>
      <c r="H6">
        <v>0</v>
      </c>
      <c r="I6">
        <v>0</v>
      </c>
      <c r="J6">
        <v>0</v>
      </c>
    </row>
    <row r="7" spans="1:12" x14ac:dyDescent="0.55000000000000004">
      <c r="A7">
        <v>6</v>
      </c>
      <c r="B7" t="s">
        <v>91</v>
      </c>
      <c r="C7" t="s">
        <v>117</v>
      </c>
      <c r="D7">
        <v>-1</v>
      </c>
      <c r="E7">
        <v>-257939</v>
      </c>
      <c r="F7">
        <v>-17392582.859999999</v>
      </c>
      <c r="G7">
        <v>0</v>
      </c>
      <c r="H7">
        <v>-1947492.89</v>
      </c>
      <c r="I7">
        <v>-1780321.28</v>
      </c>
      <c r="J7">
        <v>-1714900.24</v>
      </c>
      <c r="K7" s="6"/>
    </row>
    <row r="8" spans="1:12" x14ac:dyDescent="0.55000000000000004">
      <c r="A8">
        <v>7</v>
      </c>
      <c r="B8" t="s">
        <v>91</v>
      </c>
      <c r="C8" t="s">
        <v>117</v>
      </c>
      <c r="D8">
        <v>1</v>
      </c>
      <c r="E8" s="9">
        <v>62130</v>
      </c>
      <c r="F8">
        <v>13019180.74</v>
      </c>
      <c r="G8">
        <v>15267703.98</v>
      </c>
      <c r="H8">
        <v>10639814.5</v>
      </c>
      <c r="I8">
        <v>9617948.3699999992</v>
      </c>
      <c r="J8">
        <v>9440854.9800000004</v>
      </c>
      <c r="K8" s="6">
        <f>E8/E1</f>
        <v>0.19411439408377568</v>
      </c>
      <c r="L8" t="s">
        <v>91</v>
      </c>
    </row>
    <row r="9" spans="1:12" x14ac:dyDescent="0.55000000000000004">
      <c r="A9">
        <v>8</v>
      </c>
      <c r="B9" t="s">
        <v>91</v>
      </c>
      <c r="C9" t="s">
        <v>118</v>
      </c>
      <c r="D9">
        <v>-1</v>
      </c>
      <c r="E9">
        <v>-272006</v>
      </c>
      <c r="F9">
        <v>-19384701.32</v>
      </c>
      <c r="G9">
        <v>0</v>
      </c>
      <c r="H9">
        <v>-1720387.1</v>
      </c>
      <c r="I9">
        <v>-1606787.55</v>
      </c>
      <c r="J9">
        <v>-490863.7</v>
      </c>
      <c r="K9" s="6"/>
      <c r="L9" t="s">
        <v>91</v>
      </c>
    </row>
    <row r="10" spans="1:12" x14ac:dyDescent="0.55000000000000004">
      <c r="A10">
        <v>9</v>
      </c>
      <c r="B10" t="s">
        <v>91</v>
      </c>
      <c r="C10" t="s">
        <v>118</v>
      </c>
      <c r="D10">
        <v>1</v>
      </c>
      <c r="E10" s="9">
        <v>48667</v>
      </c>
      <c r="F10">
        <v>6789581.2000000002</v>
      </c>
      <c r="G10">
        <v>7745897.2599999998</v>
      </c>
      <c r="H10">
        <v>4717321.67</v>
      </c>
      <c r="I10">
        <v>4212067.47</v>
      </c>
      <c r="J10">
        <v>1383778.1</v>
      </c>
      <c r="K10" s="6">
        <f>E10/E2</f>
        <v>0.15176519382673315</v>
      </c>
      <c r="L10" t="s">
        <v>91</v>
      </c>
    </row>
    <row r="11" spans="1:12" x14ac:dyDescent="0.55000000000000004">
      <c r="A11">
        <v>10</v>
      </c>
      <c r="B11" t="s">
        <v>91</v>
      </c>
      <c r="C11" t="s">
        <v>119</v>
      </c>
      <c r="D11">
        <v>-1</v>
      </c>
      <c r="E11">
        <v>-309059</v>
      </c>
      <c r="F11">
        <v>-23316118.309999999</v>
      </c>
      <c r="G11">
        <v>0</v>
      </c>
      <c r="H11">
        <v>-1835616.24</v>
      </c>
      <c r="I11">
        <v>-636792.63</v>
      </c>
      <c r="J11">
        <v>0</v>
      </c>
      <c r="K11" s="6"/>
      <c r="L11" t="s">
        <v>91</v>
      </c>
    </row>
    <row r="12" spans="1:12" x14ac:dyDescent="0.55000000000000004">
      <c r="A12">
        <v>11</v>
      </c>
      <c r="B12" t="s">
        <v>91</v>
      </c>
      <c r="C12" t="s">
        <v>119</v>
      </c>
      <c r="D12">
        <v>1</v>
      </c>
      <c r="E12" s="9">
        <v>46078</v>
      </c>
      <c r="F12">
        <v>6830760.0099999998</v>
      </c>
      <c r="G12">
        <v>8280549.8700000001</v>
      </c>
      <c r="H12">
        <v>5608529.3899999997</v>
      </c>
      <c r="I12">
        <v>1692588.95</v>
      </c>
      <c r="J12">
        <v>0</v>
      </c>
      <c r="K12" s="6">
        <f>E12/E3</f>
        <v>0.12974711167802849</v>
      </c>
      <c r="L12" t="s">
        <v>91</v>
      </c>
    </row>
    <row r="13" spans="1:12" x14ac:dyDescent="0.55000000000000004">
      <c r="A13">
        <v>12</v>
      </c>
      <c r="B13" t="s">
        <v>91</v>
      </c>
      <c r="C13" t="s">
        <v>120</v>
      </c>
      <c r="D13">
        <v>-1</v>
      </c>
      <c r="E13">
        <v>-389060</v>
      </c>
      <c r="F13">
        <v>-27839492.420000002</v>
      </c>
      <c r="G13">
        <v>0</v>
      </c>
      <c r="H13">
        <v>-763568.62</v>
      </c>
      <c r="I13">
        <v>0</v>
      </c>
      <c r="J13">
        <v>0</v>
      </c>
      <c r="K13" s="6"/>
      <c r="L13" t="s">
        <v>91</v>
      </c>
    </row>
    <row r="14" spans="1:12" x14ac:dyDescent="0.55000000000000004">
      <c r="A14">
        <v>13</v>
      </c>
      <c r="B14" t="s">
        <v>91</v>
      </c>
      <c r="C14" t="s">
        <v>120</v>
      </c>
      <c r="D14">
        <v>1</v>
      </c>
      <c r="E14" s="9">
        <v>56538</v>
      </c>
      <c r="F14">
        <v>8690722.0999999996</v>
      </c>
      <c r="G14">
        <v>10475760.27</v>
      </c>
      <c r="H14">
        <v>2121971.4</v>
      </c>
      <c r="I14">
        <v>0</v>
      </c>
      <c r="J14">
        <v>0</v>
      </c>
      <c r="K14" s="6">
        <f>E14/E4</f>
        <v>0.12688117989757583</v>
      </c>
      <c r="L14" t="s">
        <v>91</v>
      </c>
    </row>
    <row r="15" spans="1:12" x14ac:dyDescent="0.55000000000000004">
      <c r="A15">
        <v>14</v>
      </c>
      <c r="B15" t="s">
        <v>91</v>
      </c>
      <c r="C15" t="s">
        <v>121</v>
      </c>
      <c r="D15">
        <v>-1</v>
      </c>
      <c r="E15">
        <v>-405001</v>
      </c>
      <c r="F15">
        <v>-31672744.449999999</v>
      </c>
      <c r="G15">
        <v>0</v>
      </c>
      <c r="H15">
        <v>0</v>
      </c>
      <c r="I15">
        <v>0</v>
      </c>
      <c r="J15">
        <v>0</v>
      </c>
      <c r="K15" s="6"/>
      <c r="L15" t="s">
        <v>91</v>
      </c>
    </row>
    <row r="16" spans="1:12" x14ac:dyDescent="0.55000000000000004">
      <c r="A16">
        <v>15</v>
      </c>
      <c r="B16" t="s">
        <v>91</v>
      </c>
      <c r="C16" t="s">
        <v>121</v>
      </c>
      <c r="D16">
        <v>1</v>
      </c>
      <c r="E16" s="9">
        <v>29990</v>
      </c>
      <c r="F16">
        <v>6301026.0300000003</v>
      </c>
      <c r="G16">
        <v>4549913.2</v>
      </c>
      <c r="H16">
        <v>0</v>
      </c>
      <c r="I16">
        <v>0</v>
      </c>
      <c r="J16">
        <v>0</v>
      </c>
      <c r="K16" s="6">
        <f>E16/E5</f>
        <v>6.894395516229071E-2</v>
      </c>
      <c r="L16" t="s">
        <v>91</v>
      </c>
    </row>
    <row r="17" spans="1:12" x14ac:dyDescent="0.55000000000000004">
      <c r="A17">
        <v>16</v>
      </c>
      <c r="B17" t="s">
        <v>94</v>
      </c>
      <c r="C17" t="s">
        <v>117</v>
      </c>
      <c r="D17">
        <v>-1</v>
      </c>
      <c r="E17">
        <v>-277836</v>
      </c>
      <c r="F17">
        <v>-19768132.899999999</v>
      </c>
      <c r="G17">
        <v>-4196568.3600000003</v>
      </c>
      <c r="H17">
        <v>0</v>
      </c>
      <c r="I17">
        <v>-1817060.11</v>
      </c>
      <c r="J17">
        <v>-1748755.21</v>
      </c>
      <c r="K17" s="6"/>
      <c r="L17" t="s">
        <v>94</v>
      </c>
    </row>
    <row r="18" spans="1:12" x14ac:dyDescent="0.55000000000000004">
      <c r="A18">
        <v>17</v>
      </c>
      <c r="B18" t="s">
        <v>94</v>
      </c>
      <c r="C18" t="s">
        <v>117</v>
      </c>
      <c r="D18">
        <v>1</v>
      </c>
      <c r="E18" s="10">
        <v>42233</v>
      </c>
      <c r="F18">
        <v>10643630.699999999</v>
      </c>
      <c r="G18">
        <v>11071135.619999999</v>
      </c>
      <c r="H18">
        <v>12587307.390000001</v>
      </c>
      <c r="I18">
        <v>9581209.5399999991</v>
      </c>
      <c r="J18">
        <v>9407000.0099999998</v>
      </c>
      <c r="K18" s="6">
        <f>E18/E8</f>
        <v>0.67975213262514078</v>
      </c>
      <c r="L18" t="s">
        <v>94</v>
      </c>
    </row>
    <row r="19" spans="1:12" x14ac:dyDescent="0.55000000000000004">
      <c r="A19">
        <v>18</v>
      </c>
      <c r="B19" t="s">
        <v>94</v>
      </c>
      <c r="C19" t="s">
        <v>118</v>
      </c>
      <c r="D19">
        <v>-1</v>
      </c>
      <c r="E19">
        <v>-289148</v>
      </c>
      <c r="F19">
        <v>-21507669.52</v>
      </c>
      <c r="G19">
        <v>-3450557.91</v>
      </c>
      <c r="H19">
        <v>0</v>
      </c>
      <c r="I19">
        <v>-1464225.09</v>
      </c>
      <c r="J19">
        <v>-484435.64</v>
      </c>
      <c r="K19" s="6"/>
      <c r="L19" t="s">
        <v>94</v>
      </c>
    </row>
    <row r="20" spans="1:12" x14ac:dyDescent="0.55000000000000004">
      <c r="A20">
        <v>19</v>
      </c>
      <c r="B20" t="s">
        <v>94</v>
      </c>
      <c r="C20" t="s">
        <v>118</v>
      </c>
      <c r="D20">
        <v>1</v>
      </c>
      <c r="E20" s="10">
        <v>31525</v>
      </c>
      <c r="F20">
        <v>4666613</v>
      </c>
      <c r="G20">
        <v>4295339.3499999996</v>
      </c>
      <c r="H20">
        <v>6437708.7699999996</v>
      </c>
      <c r="I20">
        <v>4354629.93</v>
      </c>
      <c r="J20">
        <v>1390206.16</v>
      </c>
      <c r="K20" s="6">
        <f>E20/E10</f>
        <v>0.64776953582509711</v>
      </c>
      <c r="L20" t="s">
        <v>94</v>
      </c>
    </row>
    <row r="21" spans="1:12" x14ac:dyDescent="0.55000000000000004">
      <c r="A21">
        <v>20</v>
      </c>
      <c r="B21" t="s">
        <v>94</v>
      </c>
      <c r="C21" t="s">
        <v>119</v>
      </c>
      <c r="D21">
        <v>-1</v>
      </c>
      <c r="E21">
        <v>-323294</v>
      </c>
      <c r="F21">
        <v>-24999632.91</v>
      </c>
      <c r="G21">
        <v>-3341177.89</v>
      </c>
      <c r="H21">
        <v>0</v>
      </c>
      <c r="I21">
        <v>-516921.97</v>
      </c>
      <c r="J21">
        <v>0</v>
      </c>
      <c r="K21" s="6"/>
      <c r="L21" t="s">
        <v>94</v>
      </c>
    </row>
    <row r="22" spans="1:12" x14ac:dyDescent="0.55000000000000004">
      <c r="A22">
        <v>21</v>
      </c>
      <c r="B22" t="s">
        <v>94</v>
      </c>
      <c r="C22" t="s">
        <v>119</v>
      </c>
      <c r="D22">
        <v>1</v>
      </c>
      <c r="E22" s="10">
        <v>31843</v>
      </c>
      <c r="F22">
        <v>5147245.41</v>
      </c>
      <c r="G22">
        <v>4939371.9800000004</v>
      </c>
      <c r="H22">
        <v>7444145.6299999999</v>
      </c>
      <c r="I22">
        <v>1812459.61</v>
      </c>
      <c r="J22">
        <v>0</v>
      </c>
      <c r="K22" s="6">
        <f>E22/E12</f>
        <v>0.69106732063023568</v>
      </c>
      <c r="L22" t="s">
        <v>94</v>
      </c>
    </row>
    <row r="23" spans="1:12" x14ac:dyDescent="0.55000000000000004">
      <c r="A23">
        <v>22</v>
      </c>
      <c r="B23" t="s">
        <v>94</v>
      </c>
      <c r="C23" t="s">
        <v>120</v>
      </c>
      <c r="D23">
        <v>-1</v>
      </c>
      <c r="E23">
        <v>-426925</v>
      </c>
      <c r="F23">
        <v>-32824412.969999999</v>
      </c>
      <c r="G23">
        <v>-5788510.2300000004</v>
      </c>
      <c r="H23">
        <v>0</v>
      </c>
      <c r="I23">
        <v>0</v>
      </c>
      <c r="J23">
        <v>0</v>
      </c>
      <c r="K23" s="6"/>
      <c r="L23" t="s">
        <v>94</v>
      </c>
    </row>
    <row r="24" spans="1:12" x14ac:dyDescent="0.55000000000000004">
      <c r="A24">
        <v>23</v>
      </c>
      <c r="B24" t="s">
        <v>94</v>
      </c>
      <c r="C24" t="s">
        <v>120</v>
      </c>
      <c r="D24">
        <v>1</v>
      </c>
      <c r="E24" s="10">
        <v>18673</v>
      </c>
      <c r="F24">
        <v>3705801.55</v>
      </c>
      <c r="G24">
        <v>4687250.04</v>
      </c>
      <c r="H24">
        <v>2885540.02</v>
      </c>
      <c r="I24">
        <v>0</v>
      </c>
      <c r="J24">
        <v>0</v>
      </c>
      <c r="K24" s="6">
        <f>E24/E14</f>
        <v>0.33027344440907003</v>
      </c>
      <c r="L24" t="s">
        <v>94</v>
      </c>
    </row>
    <row r="25" spans="1:12" x14ac:dyDescent="0.55000000000000004">
      <c r="A25">
        <v>24</v>
      </c>
      <c r="B25" t="s">
        <v>99</v>
      </c>
      <c r="C25" t="s">
        <v>117</v>
      </c>
      <c r="D25">
        <v>-1</v>
      </c>
      <c r="E25">
        <v>-287434</v>
      </c>
      <c r="F25">
        <v>-22051647.420000002</v>
      </c>
      <c r="G25">
        <v>-5563765.5499999998</v>
      </c>
      <c r="H25">
        <v>-2996474.93</v>
      </c>
      <c r="I25">
        <v>0</v>
      </c>
      <c r="J25">
        <v>-1513770.38</v>
      </c>
      <c r="L25" t="s">
        <v>99</v>
      </c>
    </row>
    <row r="26" spans="1:12" x14ac:dyDescent="0.55000000000000004">
      <c r="A26">
        <v>25</v>
      </c>
      <c r="B26" t="s">
        <v>99</v>
      </c>
      <c r="C26" t="s">
        <v>117</v>
      </c>
      <c r="D26">
        <v>1</v>
      </c>
      <c r="E26" s="11">
        <v>32635</v>
      </c>
      <c r="F26">
        <v>8360116.1799999997</v>
      </c>
      <c r="G26">
        <v>9703938.4299999997</v>
      </c>
      <c r="H26">
        <v>9590832.4600000009</v>
      </c>
      <c r="I26">
        <v>11398269.65</v>
      </c>
      <c r="J26">
        <v>9641984.8399999999</v>
      </c>
      <c r="K26" s="6">
        <f>E26/E18</f>
        <v>0.77273695924987573</v>
      </c>
      <c r="L26" t="s">
        <v>99</v>
      </c>
    </row>
    <row r="27" spans="1:12" x14ac:dyDescent="0.55000000000000004">
      <c r="A27">
        <v>26</v>
      </c>
      <c r="B27" t="s">
        <v>99</v>
      </c>
      <c r="C27" t="s">
        <v>118</v>
      </c>
      <c r="D27">
        <v>-1</v>
      </c>
      <c r="E27">
        <v>-296383</v>
      </c>
      <c r="F27">
        <v>-22371644.969999999</v>
      </c>
      <c r="G27">
        <v>-4223993.8600000003</v>
      </c>
      <c r="H27">
        <v>-2141435.5</v>
      </c>
      <c r="I27">
        <v>0</v>
      </c>
      <c r="J27">
        <v>-360904.31</v>
      </c>
      <c r="K27" s="6"/>
      <c r="L27" t="s">
        <v>99</v>
      </c>
    </row>
    <row r="28" spans="1:12" x14ac:dyDescent="0.55000000000000004">
      <c r="A28">
        <v>27</v>
      </c>
      <c r="B28" t="s">
        <v>99</v>
      </c>
      <c r="C28" t="s">
        <v>118</v>
      </c>
      <c r="D28">
        <v>1</v>
      </c>
      <c r="E28" s="11">
        <v>24290</v>
      </c>
      <c r="F28">
        <v>3802637.55</v>
      </c>
      <c r="G28">
        <v>3521903.4</v>
      </c>
      <c r="H28">
        <v>4296273.2699999996</v>
      </c>
      <c r="I28">
        <v>5818855.0199999996</v>
      </c>
      <c r="J28">
        <v>1513737.49</v>
      </c>
      <c r="K28" s="6">
        <f>E28/E20</f>
        <v>0.77049960348929425</v>
      </c>
      <c r="L28" t="s">
        <v>99</v>
      </c>
    </row>
    <row r="29" spans="1:12" x14ac:dyDescent="0.55000000000000004">
      <c r="A29">
        <v>28</v>
      </c>
      <c r="B29" t="s">
        <v>99</v>
      </c>
      <c r="C29" t="s">
        <v>119</v>
      </c>
      <c r="D29">
        <v>-1</v>
      </c>
      <c r="E29">
        <v>-343153</v>
      </c>
      <c r="F29">
        <v>-27848879.300000001</v>
      </c>
      <c r="G29">
        <v>-5394552.0700000003</v>
      </c>
      <c r="H29">
        <v>-3402219.37</v>
      </c>
      <c r="I29">
        <v>0</v>
      </c>
      <c r="J29">
        <v>0</v>
      </c>
      <c r="K29" s="6"/>
      <c r="L29" t="s">
        <v>99</v>
      </c>
    </row>
    <row r="30" spans="1:12" x14ac:dyDescent="0.55000000000000004">
      <c r="A30">
        <v>29</v>
      </c>
      <c r="B30" t="s">
        <v>99</v>
      </c>
      <c r="C30" t="s">
        <v>119</v>
      </c>
      <c r="D30">
        <v>1</v>
      </c>
      <c r="E30" s="11">
        <v>11984</v>
      </c>
      <c r="F30">
        <v>2297999.02</v>
      </c>
      <c r="G30">
        <v>2885997.8</v>
      </c>
      <c r="H30">
        <v>4041926.26</v>
      </c>
      <c r="I30">
        <v>2329381.58</v>
      </c>
      <c r="J30">
        <v>0</v>
      </c>
      <c r="K30" s="6">
        <f>E30/E22</f>
        <v>0.37634644976918002</v>
      </c>
      <c r="L30" t="s">
        <v>99</v>
      </c>
    </row>
    <row r="31" spans="1:12" x14ac:dyDescent="0.55000000000000004">
      <c r="A31">
        <v>30</v>
      </c>
      <c r="B31" t="s">
        <v>107</v>
      </c>
      <c r="C31" t="s">
        <v>117</v>
      </c>
      <c r="D31">
        <v>-1</v>
      </c>
      <c r="E31">
        <v>-293140</v>
      </c>
      <c r="F31">
        <v>-23062586.239999998</v>
      </c>
      <c r="G31">
        <v>-6441706.5700000003</v>
      </c>
      <c r="H31">
        <v>-3741892.38</v>
      </c>
      <c r="I31">
        <v>-2145888.54</v>
      </c>
      <c r="J31">
        <v>0</v>
      </c>
      <c r="K31" s="6"/>
      <c r="L31" t="s">
        <v>107</v>
      </c>
    </row>
    <row r="32" spans="1:12" x14ac:dyDescent="0.55000000000000004">
      <c r="A32">
        <v>31</v>
      </c>
      <c r="B32" t="s">
        <v>107</v>
      </c>
      <c r="C32" t="s">
        <v>117</v>
      </c>
      <c r="D32">
        <v>1</v>
      </c>
      <c r="E32" s="12">
        <v>26929</v>
      </c>
      <c r="F32">
        <v>7349177.3600000003</v>
      </c>
      <c r="G32">
        <v>8825997.4100000001</v>
      </c>
      <c r="H32">
        <v>8845415.0099999998</v>
      </c>
      <c r="I32">
        <v>9252381.1099999994</v>
      </c>
      <c r="J32">
        <v>11155755.220000001</v>
      </c>
      <c r="K32" s="6">
        <f>E32/E26</f>
        <v>0.82515703998774326</v>
      </c>
      <c r="L32" t="s">
        <v>107</v>
      </c>
    </row>
    <row r="33" spans="1:12" x14ac:dyDescent="0.55000000000000004">
      <c r="A33">
        <v>32</v>
      </c>
      <c r="B33" t="s">
        <v>107</v>
      </c>
      <c r="C33" t="s">
        <v>118</v>
      </c>
      <c r="D33">
        <v>-1</v>
      </c>
      <c r="E33">
        <v>-310941</v>
      </c>
      <c r="F33">
        <v>-24397915.91</v>
      </c>
      <c r="G33">
        <v>-5717318.8300000001</v>
      </c>
      <c r="H33">
        <v>-3737157.88</v>
      </c>
      <c r="I33">
        <v>-2597452.5299999998</v>
      </c>
      <c r="J33">
        <v>0</v>
      </c>
      <c r="K33" s="6"/>
      <c r="L33" t="s">
        <v>107</v>
      </c>
    </row>
    <row r="34" spans="1:12" x14ac:dyDescent="0.55000000000000004">
      <c r="A34">
        <v>33</v>
      </c>
      <c r="B34" t="s">
        <v>107</v>
      </c>
      <c r="C34" t="s">
        <v>118</v>
      </c>
      <c r="D34">
        <v>1</v>
      </c>
      <c r="E34" s="12">
        <v>9732</v>
      </c>
      <c r="F34">
        <v>1776366.61</v>
      </c>
      <c r="G34">
        <v>2028578.43</v>
      </c>
      <c r="H34">
        <v>2700550.89</v>
      </c>
      <c r="I34">
        <v>3221402.49</v>
      </c>
      <c r="J34">
        <v>1874641.8</v>
      </c>
      <c r="K34" s="6">
        <f>E34/E28</f>
        <v>0.40065870728694936</v>
      </c>
      <c r="L34" t="s">
        <v>107</v>
      </c>
    </row>
    <row r="35" spans="1:12" x14ac:dyDescent="0.55000000000000004">
      <c r="A35" t="s">
        <v>123</v>
      </c>
    </row>
    <row r="36" spans="1:12" x14ac:dyDescent="0.55000000000000004">
      <c r="A36" t="s">
        <v>124</v>
      </c>
    </row>
    <row r="37" spans="1:12" x14ac:dyDescent="0.55000000000000004">
      <c r="C37" t="s">
        <v>0</v>
      </c>
      <c r="D37" t="s">
        <v>125</v>
      </c>
      <c r="E37" t="s">
        <v>126</v>
      </c>
      <c r="F37" t="s">
        <v>127</v>
      </c>
      <c r="G37" t="s">
        <v>128</v>
      </c>
      <c r="H37" t="s">
        <v>129</v>
      </c>
      <c r="I37" t="s">
        <v>130</v>
      </c>
      <c r="J37" t="s">
        <v>131</v>
      </c>
      <c r="K37" t="s">
        <v>132</v>
      </c>
      <c r="L37" t="s">
        <v>133</v>
      </c>
    </row>
    <row r="38" spans="1:12" x14ac:dyDescent="0.55000000000000004">
      <c r="C38" t="s">
        <v>117</v>
      </c>
      <c r="D38">
        <v>1</v>
      </c>
      <c r="E38">
        <v>62130</v>
      </c>
      <c r="F38">
        <v>13019180.74</v>
      </c>
      <c r="G38">
        <v>15267703.98</v>
      </c>
      <c r="H38">
        <v>10639814.5</v>
      </c>
      <c r="I38">
        <v>9617948.3699999992</v>
      </c>
      <c r="J38">
        <v>9440854.9800000004</v>
      </c>
      <c r="K38">
        <v>0.19411439408377568</v>
      </c>
      <c r="L38" t="s">
        <v>91</v>
      </c>
    </row>
    <row r="39" spans="1:12" hidden="1" x14ac:dyDescent="0.55000000000000004">
      <c r="C39" t="s">
        <v>118</v>
      </c>
      <c r="D39">
        <v>-1</v>
      </c>
      <c r="E39">
        <v>-272006</v>
      </c>
      <c r="F39">
        <v>-19384701.32</v>
      </c>
      <c r="G39">
        <v>0</v>
      </c>
      <c r="H39">
        <v>-1720387.1</v>
      </c>
      <c r="I39">
        <v>-1606787.55</v>
      </c>
      <c r="J39">
        <v>-490863.7</v>
      </c>
      <c r="L39" t="s">
        <v>91</v>
      </c>
    </row>
    <row r="40" spans="1:12" x14ac:dyDescent="0.55000000000000004">
      <c r="C40" t="s">
        <v>118</v>
      </c>
      <c r="D40">
        <v>1</v>
      </c>
      <c r="E40">
        <v>48667</v>
      </c>
      <c r="F40">
        <v>6789581.2000000002</v>
      </c>
      <c r="G40">
        <v>7745897.2599999998</v>
      </c>
      <c r="H40">
        <v>4717321.67</v>
      </c>
      <c r="I40">
        <v>4212067.47</v>
      </c>
      <c r="J40">
        <v>1383778.1</v>
      </c>
      <c r="K40">
        <v>0.15176519382673315</v>
      </c>
      <c r="L40" t="s">
        <v>91</v>
      </c>
    </row>
    <row r="41" spans="1:12" hidden="1" x14ac:dyDescent="0.55000000000000004">
      <c r="C41" t="s">
        <v>119</v>
      </c>
      <c r="D41">
        <v>-1</v>
      </c>
      <c r="E41">
        <v>-309059</v>
      </c>
      <c r="F41">
        <v>-23316118.309999999</v>
      </c>
      <c r="G41">
        <v>0</v>
      </c>
      <c r="H41">
        <v>-1835616.24</v>
      </c>
      <c r="I41">
        <v>-636792.63</v>
      </c>
      <c r="J41">
        <v>0</v>
      </c>
      <c r="L41" t="s">
        <v>91</v>
      </c>
    </row>
    <row r="42" spans="1:12" x14ac:dyDescent="0.55000000000000004">
      <c r="C42" t="s">
        <v>119</v>
      </c>
      <c r="D42">
        <v>1</v>
      </c>
      <c r="E42">
        <v>46078</v>
      </c>
      <c r="F42">
        <v>6830760.0099999998</v>
      </c>
      <c r="G42">
        <v>8280549.8700000001</v>
      </c>
      <c r="H42">
        <v>5608529.3899999997</v>
      </c>
      <c r="I42">
        <v>1692588.95</v>
      </c>
      <c r="J42">
        <v>0</v>
      </c>
      <c r="K42">
        <v>0.12974711167802849</v>
      </c>
      <c r="L42" t="s">
        <v>91</v>
      </c>
    </row>
    <row r="43" spans="1:12" hidden="1" x14ac:dyDescent="0.55000000000000004">
      <c r="C43" t="s">
        <v>120</v>
      </c>
      <c r="D43">
        <v>-1</v>
      </c>
      <c r="E43">
        <v>-389060</v>
      </c>
      <c r="F43">
        <v>-27839492.420000002</v>
      </c>
      <c r="G43">
        <v>0</v>
      </c>
      <c r="H43">
        <v>-763568.62</v>
      </c>
      <c r="I43">
        <v>0</v>
      </c>
      <c r="J43">
        <v>0</v>
      </c>
      <c r="L43" t="s">
        <v>91</v>
      </c>
    </row>
    <row r="44" spans="1:12" x14ac:dyDescent="0.55000000000000004">
      <c r="C44" t="s">
        <v>120</v>
      </c>
      <c r="D44">
        <v>1</v>
      </c>
      <c r="E44">
        <v>56538</v>
      </c>
      <c r="F44">
        <v>8690722.0999999996</v>
      </c>
      <c r="G44">
        <v>10475760.27</v>
      </c>
      <c r="H44">
        <v>2121971.4</v>
      </c>
      <c r="I44">
        <v>0</v>
      </c>
      <c r="J44">
        <v>0</v>
      </c>
      <c r="K44">
        <v>0.12688117989757583</v>
      </c>
      <c r="L44" t="s">
        <v>91</v>
      </c>
    </row>
    <row r="45" spans="1:12" hidden="1" x14ac:dyDescent="0.55000000000000004">
      <c r="C45" t="s">
        <v>121</v>
      </c>
      <c r="D45">
        <v>-1</v>
      </c>
      <c r="E45">
        <v>-405001</v>
      </c>
      <c r="F45">
        <v>-31672744.449999999</v>
      </c>
      <c r="G45">
        <v>0</v>
      </c>
      <c r="H45">
        <v>0</v>
      </c>
      <c r="I45">
        <v>0</v>
      </c>
      <c r="J45">
        <v>0</v>
      </c>
      <c r="L45" t="s">
        <v>91</v>
      </c>
    </row>
    <row r="46" spans="1:12" x14ac:dyDescent="0.55000000000000004">
      <c r="C46" t="s">
        <v>121</v>
      </c>
      <c r="D46">
        <v>1</v>
      </c>
      <c r="E46">
        <v>29990</v>
      </c>
      <c r="F46">
        <v>6301026.0300000003</v>
      </c>
      <c r="G46">
        <v>4549913.2</v>
      </c>
      <c r="H46">
        <v>0</v>
      </c>
      <c r="I46">
        <v>0</v>
      </c>
      <c r="J46">
        <v>0</v>
      </c>
      <c r="K46">
        <v>6.894395516229071E-2</v>
      </c>
      <c r="L46" t="s">
        <v>91</v>
      </c>
    </row>
    <row r="47" spans="1:12" hidden="1" x14ac:dyDescent="0.55000000000000004">
      <c r="C47" t="s">
        <v>117</v>
      </c>
      <c r="D47">
        <v>-1</v>
      </c>
      <c r="E47">
        <v>-277836</v>
      </c>
      <c r="F47">
        <v>-19768132.899999999</v>
      </c>
      <c r="G47">
        <v>-4196568.3600000003</v>
      </c>
      <c r="H47">
        <v>0</v>
      </c>
      <c r="I47">
        <v>-1817060.11</v>
      </c>
      <c r="J47">
        <v>-1748755.21</v>
      </c>
      <c r="L47" t="s">
        <v>94</v>
      </c>
    </row>
    <row r="48" spans="1:12" x14ac:dyDescent="0.55000000000000004">
      <c r="C48" t="s">
        <v>117</v>
      </c>
      <c r="D48">
        <v>1</v>
      </c>
      <c r="E48">
        <v>42233</v>
      </c>
      <c r="F48">
        <v>10643630.699999999</v>
      </c>
      <c r="G48">
        <v>11071135.619999999</v>
      </c>
      <c r="H48">
        <v>12587307.390000001</v>
      </c>
      <c r="I48">
        <v>9581209.5399999991</v>
      </c>
      <c r="J48">
        <v>9407000.0099999998</v>
      </c>
      <c r="K48">
        <v>0.67975213262514078</v>
      </c>
      <c r="L48" t="s">
        <v>94</v>
      </c>
    </row>
    <row r="49" spans="3:12" hidden="1" x14ac:dyDescent="0.55000000000000004">
      <c r="C49" t="s">
        <v>118</v>
      </c>
      <c r="D49">
        <v>-1</v>
      </c>
      <c r="E49">
        <v>-289148</v>
      </c>
      <c r="F49">
        <v>-21507669.52</v>
      </c>
      <c r="G49">
        <v>-3450557.91</v>
      </c>
      <c r="H49">
        <v>0</v>
      </c>
      <c r="I49">
        <v>-1464225.09</v>
      </c>
      <c r="J49">
        <v>-484435.64</v>
      </c>
      <c r="L49" t="s">
        <v>94</v>
      </c>
    </row>
    <row r="50" spans="3:12" x14ac:dyDescent="0.55000000000000004">
      <c r="C50" t="s">
        <v>118</v>
      </c>
      <c r="D50">
        <v>1</v>
      </c>
      <c r="E50">
        <v>31525</v>
      </c>
      <c r="F50">
        <v>4666613</v>
      </c>
      <c r="G50">
        <v>4295339.3499999996</v>
      </c>
      <c r="H50">
        <v>6437708.7699999996</v>
      </c>
      <c r="I50">
        <v>4354629.93</v>
      </c>
      <c r="J50">
        <v>1390206.16</v>
      </c>
      <c r="K50">
        <v>0.64776953582509711</v>
      </c>
      <c r="L50" t="s">
        <v>94</v>
      </c>
    </row>
    <row r="51" spans="3:12" hidden="1" x14ac:dyDescent="0.55000000000000004">
      <c r="C51" t="s">
        <v>119</v>
      </c>
      <c r="D51">
        <v>-1</v>
      </c>
      <c r="E51">
        <v>-323294</v>
      </c>
      <c r="F51">
        <v>-24999632.91</v>
      </c>
      <c r="G51">
        <v>-3341177.89</v>
      </c>
      <c r="H51">
        <v>0</v>
      </c>
      <c r="I51">
        <v>-516921.97</v>
      </c>
      <c r="J51">
        <v>0</v>
      </c>
      <c r="L51" t="s">
        <v>94</v>
      </c>
    </row>
    <row r="52" spans="3:12" x14ac:dyDescent="0.55000000000000004">
      <c r="C52" t="s">
        <v>119</v>
      </c>
      <c r="D52">
        <v>1</v>
      </c>
      <c r="E52">
        <v>31843</v>
      </c>
      <c r="F52">
        <v>5147245.41</v>
      </c>
      <c r="G52">
        <v>4939371.9800000004</v>
      </c>
      <c r="H52">
        <v>7444145.6299999999</v>
      </c>
      <c r="I52">
        <v>1812459.61</v>
      </c>
      <c r="J52">
        <v>0</v>
      </c>
      <c r="K52">
        <v>0.69106732063023568</v>
      </c>
      <c r="L52" t="s">
        <v>94</v>
      </c>
    </row>
    <row r="53" spans="3:12" hidden="1" x14ac:dyDescent="0.55000000000000004">
      <c r="C53" t="s">
        <v>120</v>
      </c>
      <c r="D53">
        <v>-1</v>
      </c>
      <c r="E53">
        <v>-426925</v>
      </c>
      <c r="F53">
        <v>-32824412.969999999</v>
      </c>
      <c r="G53">
        <v>-5788510.2300000004</v>
      </c>
      <c r="H53">
        <v>0</v>
      </c>
      <c r="I53">
        <v>0</v>
      </c>
      <c r="J53">
        <v>0</v>
      </c>
      <c r="L53" t="s">
        <v>94</v>
      </c>
    </row>
    <row r="54" spans="3:12" x14ac:dyDescent="0.55000000000000004">
      <c r="C54" t="s">
        <v>120</v>
      </c>
      <c r="D54">
        <v>1</v>
      </c>
      <c r="E54">
        <v>18673</v>
      </c>
      <c r="F54">
        <v>3705801.55</v>
      </c>
      <c r="G54">
        <v>4687250.04</v>
      </c>
      <c r="H54">
        <v>2885540.02</v>
      </c>
      <c r="I54">
        <v>0</v>
      </c>
      <c r="J54">
        <v>0</v>
      </c>
      <c r="K54">
        <v>0.33027344440907003</v>
      </c>
      <c r="L54" t="s">
        <v>94</v>
      </c>
    </row>
    <row r="55" spans="3:12" hidden="1" x14ac:dyDescent="0.55000000000000004">
      <c r="C55" t="s">
        <v>117</v>
      </c>
      <c r="D55">
        <v>-1</v>
      </c>
      <c r="E55">
        <v>-287434</v>
      </c>
      <c r="F55">
        <v>-22051647.420000002</v>
      </c>
      <c r="G55">
        <v>-5563765.5499999998</v>
      </c>
      <c r="H55">
        <v>-2996474.93</v>
      </c>
      <c r="I55">
        <v>0</v>
      </c>
      <c r="J55">
        <v>-1513770.38</v>
      </c>
      <c r="L55" t="s">
        <v>99</v>
      </c>
    </row>
    <row r="56" spans="3:12" x14ac:dyDescent="0.55000000000000004">
      <c r="C56" t="s">
        <v>117</v>
      </c>
      <c r="D56">
        <v>1</v>
      </c>
      <c r="E56">
        <v>32635</v>
      </c>
      <c r="F56">
        <v>8360116.1799999997</v>
      </c>
      <c r="G56">
        <v>9703938.4299999997</v>
      </c>
      <c r="H56">
        <v>9590832.4600000009</v>
      </c>
      <c r="I56">
        <v>11398269.65</v>
      </c>
      <c r="J56">
        <v>9641984.8399999999</v>
      </c>
      <c r="K56">
        <v>0.77273695924987573</v>
      </c>
      <c r="L56" t="s">
        <v>99</v>
      </c>
    </row>
    <row r="57" spans="3:12" hidden="1" x14ac:dyDescent="0.55000000000000004">
      <c r="C57" t="s">
        <v>118</v>
      </c>
      <c r="D57">
        <v>-1</v>
      </c>
      <c r="E57">
        <v>-296383</v>
      </c>
      <c r="F57">
        <v>-22371644.969999999</v>
      </c>
      <c r="G57">
        <v>-4223993.8600000003</v>
      </c>
      <c r="H57">
        <v>-2141435.5</v>
      </c>
      <c r="I57">
        <v>0</v>
      </c>
      <c r="J57">
        <v>-360904.31</v>
      </c>
      <c r="L57" t="s">
        <v>99</v>
      </c>
    </row>
    <row r="58" spans="3:12" x14ac:dyDescent="0.55000000000000004">
      <c r="C58" t="s">
        <v>118</v>
      </c>
      <c r="D58">
        <v>1</v>
      </c>
      <c r="E58">
        <v>24290</v>
      </c>
      <c r="F58">
        <v>3802637.55</v>
      </c>
      <c r="G58">
        <v>3521903.4</v>
      </c>
      <c r="H58">
        <v>4296273.2699999996</v>
      </c>
      <c r="I58">
        <v>5818855.0199999996</v>
      </c>
      <c r="J58">
        <v>1513737.49</v>
      </c>
      <c r="K58">
        <v>0.77049960348929425</v>
      </c>
      <c r="L58" t="s">
        <v>99</v>
      </c>
    </row>
    <row r="59" spans="3:12" hidden="1" x14ac:dyDescent="0.55000000000000004">
      <c r="C59" t="s">
        <v>119</v>
      </c>
      <c r="D59">
        <v>-1</v>
      </c>
      <c r="E59">
        <v>-343153</v>
      </c>
      <c r="F59">
        <v>-27848879.300000001</v>
      </c>
      <c r="G59">
        <v>-5394552.0700000003</v>
      </c>
      <c r="H59">
        <v>-3402219.37</v>
      </c>
      <c r="I59">
        <v>0</v>
      </c>
      <c r="J59">
        <v>0</v>
      </c>
      <c r="L59" t="s">
        <v>99</v>
      </c>
    </row>
    <row r="60" spans="3:12" x14ac:dyDescent="0.55000000000000004">
      <c r="C60" t="s">
        <v>119</v>
      </c>
      <c r="D60">
        <v>1</v>
      </c>
      <c r="E60">
        <v>11984</v>
      </c>
      <c r="F60">
        <v>2297999.02</v>
      </c>
      <c r="G60">
        <v>2885997.8</v>
      </c>
      <c r="H60">
        <v>4041926.26</v>
      </c>
      <c r="I60">
        <v>2329381.58</v>
      </c>
      <c r="J60">
        <v>0</v>
      </c>
      <c r="K60">
        <v>0.37634644976918002</v>
      </c>
      <c r="L60" t="s">
        <v>99</v>
      </c>
    </row>
    <row r="61" spans="3:12" hidden="1" x14ac:dyDescent="0.55000000000000004">
      <c r="C61" t="s">
        <v>117</v>
      </c>
      <c r="D61">
        <v>-1</v>
      </c>
      <c r="E61">
        <v>-293140</v>
      </c>
      <c r="F61">
        <v>-23062586.239999998</v>
      </c>
      <c r="G61">
        <v>-6441706.5700000003</v>
      </c>
      <c r="H61">
        <v>-3741892.38</v>
      </c>
      <c r="I61">
        <v>-2145888.54</v>
      </c>
      <c r="J61">
        <v>0</v>
      </c>
      <c r="L61" t="s">
        <v>107</v>
      </c>
    </row>
    <row r="62" spans="3:12" x14ac:dyDescent="0.55000000000000004">
      <c r="C62" t="s">
        <v>117</v>
      </c>
      <c r="D62">
        <v>1</v>
      </c>
      <c r="E62">
        <v>26929</v>
      </c>
      <c r="F62">
        <v>7349177.3600000003</v>
      </c>
      <c r="G62">
        <v>8825997.4100000001</v>
      </c>
      <c r="H62">
        <v>8845415.0099999998</v>
      </c>
      <c r="I62">
        <v>9252381.1099999994</v>
      </c>
      <c r="J62">
        <v>11155755.220000001</v>
      </c>
      <c r="K62">
        <v>0.82515703998774326</v>
      </c>
      <c r="L62" t="s">
        <v>107</v>
      </c>
    </row>
    <row r="63" spans="3:12" hidden="1" x14ac:dyDescent="0.55000000000000004">
      <c r="C63" t="s">
        <v>118</v>
      </c>
      <c r="D63">
        <v>-1</v>
      </c>
      <c r="E63">
        <v>-310941</v>
      </c>
      <c r="F63">
        <v>-24397915.91</v>
      </c>
      <c r="G63">
        <v>-5717318.8300000001</v>
      </c>
      <c r="H63">
        <v>-3737157.88</v>
      </c>
      <c r="I63">
        <v>-2597452.5299999998</v>
      </c>
      <c r="J63">
        <v>0</v>
      </c>
      <c r="L63" t="s">
        <v>107</v>
      </c>
    </row>
    <row r="64" spans="3:12" x14ac:dyDescent="0.55000000000000004">
      <c r="C64" t="s">
        <v>118</v>
      </c>
      <c r="D64">
        <v>1</v>
      </c>
      <c r="E64">
        <v>9732</v>
      </c>
      <c r="F64">
        <v>1776366.61</v>
      </c>
      <c r="G64">
        <v>2028578.43</v>
      </c>
      <c r="H64">
        <v>2700550.89</v>
      </c>
      <c r="I64">
        <v>3221402.49</v>
      </c>
      <c r="J64">
        <v>1874641.8</v>
      </c>
      <c r="K64">
        <v>0.40065870728694936</v>
      </c>
      <c r="L64" t="s">
        <v>107</v>
      </c>
    </row>
    <row r="67" spans="3:18" x14ac:dyDescent="0.55000000000000004">
      <c r="C67" t="s">
        <v>133</v>
      </c>
      <c r="D67" s="13" t="s">
        <v>0</v>
      </c>
      <c r="E67" s="16" t="s">
        <v>117</v>
      </c>
      <c r="F67" s="16" t="s">
        <v>118</v>
      </c>
      <c r="G67" s="16" t="s">
        <v>119</v>
      </c>
      <c r="H67" s="16" t="s">
        <v>120</v>
      </c>
      <c r="I67" s="16" t="s">
        <v>121</v>
      </c>
      <c r="J67" s="16" t="s">
        <v>117</v>
      </c>
      <c r="K67" s="16" t="s">
        <v>118</v>
      </c>
      <c r="L67" s="16" t="s">
        <v>119</v>
      </c>
      <c r="M67" s="16" t="s">
        <v>120</v>
      </c>
      <c r="N67" s="16" t="s">
        <v>117</v>
      </c>
      <c r="O67" s="16" t="s">
        <v>118</v>
      </c>
      <c r="P67" s="16" t="s">
        <v>119</v>
      </c>
      <c r="Q67" s="16" t="s">
        <v>117</v>
      </c>
      <c r="R67" s="1" t="s">
        <v>118</v>
      </c>
    </row>
    <row r="68" spans="3:18" x14ac:dyDescent="0.55000000000000004">
      <c r="C68" t="s">
        <v>91</v>
      </c>
      <c r="D68" s="14" t="s">
        <v>132</v>
      </c>
      <c r="E68" s="17">
        <v>0.19411439408377568</v>
      </c>
      <c r="F68" s="17">
        <v>0.15176519382673315</v>
      </c>
      <c r="G68" s="17">
        <v>0.12974711167802849</v>
      </c>
      <c r="H68" s="17">
        <v>0.12688117989757583</v>
      </c>
      <c r="I68" s="17">
        <v>6.894395516229071E-2</v>
      </c>
      <c r="J68" s="17">
        <v>0.67975213262514078</v>
      </c>
      <c r="K68" s="17">
        <v>0.64776953582509711</v>
      </c>
      <c r="L68" s="17">
        <v>0.69106732063023568</v>
      </c>
      <c r="M68" s="17">
        <v>0.33027344440907003</v>
      </c>
      <c r="N68" s="17">
        <v>0.77273695924987573</v>
      </c>
      <c r="O68" s="17">
        <v>0.77049960348929425</v>
      </c>
      <c r="P68" s="17">
        <v>0.37634644976918002</v>
      </c>
      <c r="Q68" s="17">
        <v>0.82515703998774326</v>
      </c>
      <c r="R68" s="2">
        <v>0.40065870728694936</v>
      </c>
    </row>
    <row r="69" spans="3:18" x14ac:dyDescent="0.55000000000000004">
      <c r="C69" t="s">
        <v>91</v>
      </c>
      <c r="D69" s="15" t="s">
        <v>133</v>
      </c>
      <c r="E69" s="18" t="s">
        <v>91</v>
      </c>
      <c r="F69" s="18" t="s">
        <v>91</v>
      </c>
      <c r="G69" s="18" t="s">
        <v>91</v>
      </c>
      <c r="H69" s="18" t="s">
        <v>91</v>
      </c>
      <c r="I69" s="18" t="s">
        <v>91</v>
      </c>
      <c r="J69" s="18" t="s">
        <v>94</v>
      </c>
      <c r="K69" s="18" t="s">
        <v>94</v>
      </c>
      <c r="L69" s="18" t="s">
        <v>94</v>
      </c>
      <c r="M69" s="18" t="s">
        <v>94</v>
      </c>
      <c r="N69" s="18" t="s">
        <v>99</v>
      </c>
      <c r="O69" s="18" t="s">
        <v>99</v>
      </c>
      <c r="P69" s="18" t="s">
        <v>99</v>
      </c>
      <c r="Q69" s="18" t="s">
        <v>107</v>
      </c>
      <c r="R69" s="3" t="s">
        <v>107</v>
      </c>
    </row>
    <row r="70" spans="3:18" x14ac:dyDescent="0.55000000000000004">
      <c r="C70" t="s">
        <v>91</v>
      </c>
      <c r="E70" s="16" t="s">
        <v>117</v>
      </c>
      <c r="F70" s="16" t="s">
        <v>118</v>
      </c>
      <c r="G70" s="16" t="s">
        <v>119</v>
      </c>
      <c r="H70" s="16" t="s">
        <v>120</v>
      </c>
      <c r="I70" s="16" t="s">
        <v>121</v>
      </c>
    </row>
    <row r="71" spans="3:18" x14ac:dyDescent="0.55000000000000004">
      <c r="C71" t="s">
        <v>91</v>
      </c>
      <c r="D71" s="19" t="s">
        <v>91</v>
      </c>
      <c r="E71" s="20">
        <v>0.19411439408377568</v>
      </c>
      <c r="F71" s="20">
        <v>0.15176519382673315</v>
      </c>
      <c r="G71" s="20">
        <v>0.12974711167802849</v>
      </c>
      <c r="H71" s="20">
        <v>0.12688117989757583</v>
      </c>
      <c r="I71" s="20">
        <v>6.894395516229071E-2</v>
      </c>
    </row>
    <row r="72" spans="3:18" x14ac:dyDescent="0.55000000000000004">
      <c r="C72" t="s">
        <v>91</v>
      </c>
      <c r="D72" s="19" t="s">
        <v>94</v>
      </c>
      <c r="E72" s="20">
        <v>0.67975213262514078</v>
      </c>
      <c r="F72" s="20">
        <v>0.64776953582509711</v>
      </c>
      <c r="G72" s="20">
        <v>0.69106732063023568</v>
      </c>
      <c r="H72" s="20">
        <v>0.33027344440907003</v>
      </c>
      <c r="I72" s="6"/>
    </row>
    <row r="73" spans="3:18" x14ac:dyDescent="0.55000000000000004">
      <c r="C73" t="s">
        <v>94</v>
      </c>
      <c r="D73" s="19" t="s">
        <v>99</v>
      </c>
      <c r="E73" s="20">
        <v>0.77273695924987573</v>
      </c>
      <c r="F73" s="20">
        <v>0.77049960348929425</v>
      </c>
      <c r="G73" s="20">
        <v>0.37634644976918002</v>
      </c>
      <c r="H73" s="6"/>
      <c r="I73" s="6"/>
    </row>
    <row r="74" spans="3:18" x14ac:dyDescent="0.55000000000000004">
      <c r="C74" t="s">
        <v>94</v>
      </c>
      <c r="D74" s="19" t="s">
        <v>107</v>
      </c>
      <c r="E74" s="20">
        <v>0.82515703998774326</v>
      </c>
      <c r="F74" s="21">
        <v>0.40065870728694936</v>
      </c>
      <c r="G74" s="6"/>
      <c r="H74" s="6"/>
      <c r="I74" s="6"/>
    </row>
    <row r="75" spans="3:18" x14ac:dyDescent="0.55000000000000004">
      <c r="C75" t="s">
        <v>94</v>
      </c>
    </row>
    <row r="76" spans="3:18" x14ac:dyDescent="0.55000000000000004">
      <c r="C76" t="s">
        <v>94</v>
      </c>
    </row>
    <row r="77" spans="3:18" x14ac:dyDescent="0.55000000000000004">
      <c r="C77" t="s">
        <v>99</v>
      </c>
    </row>
    <row r="78" spans="3:18" x14ac:dyDescent="0.55000000000000004">
      <c r="C78" t="s">
        <v>99</v>
      </c>
    </row>
    <row r="79" spans="3:18" x14ac:dyDescent="0.55000000000000004">
      <c r="C79" t="s">
        <v>99</v>
      </c>
    </row>
    <row r="80" spans="3:18" x14ac:dyDescent="0.55000000000000004">
      <c r="C80" t="s">
        <v>107</v>
      </c>
    </row>
    <row r="81" spans="3:3" x14ac:dyDescent="0.55000000000000004">
      <c r="C81" t="s">
        <v>107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df5 (2)</vt:lpstr>
      <vt:lpstr>df5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dcterms:created xsi:type="dcterms:W3CDTF">2020-08-25T05:23:03Z</dcterms:created>
  <dcterms:modified xsi:type="dcterms:W3CDTF">2020-08-25T12:52:54Z</dcterms:modified>
</cp:coreProperties>
</file>